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WORKING\Cty 136\DA - Cao Toc Can Tho - Hau Giang\Ho So Chat Luong\Data\"/>
    </mc:Choice>
  </mc:AlternateContent>
  <xr:revisionPtr revIDLastSave="0" documentId="13_ncr:1_{BA87E4B9-E797-4BFB-9D7C-A89AC4A3D085}" xr6:coauthVersionLast="46" xr6:coauthVersionMax="46" xr10:uidLastSave="{00000000-0000-0000-0000-000000000000}"/>
  <bookViews>
    <workbookView xWindow="-108" yWindow="-108" windowWidth="23256" windowHeight="12576" activeTab="2" xr2:uid="{00000000-000D-0000-FFFF-FFFF00000000}"/>
  </bookViews>
  <sheets>
    <sheet name="Thong tin" sheetId="2" r:id="rId1"/>
    <sheet name="Bang doc" sheetId="3" r:id="rId2"/>
    <sheet name="Sheet2" sheetId="7" r:id="rId3"/>
    <sheet name="Bang doc (2)" sheetId="6" r:id="rId4"/>
    <sheet name="Bang ngang" sheetId="4" r:id="rId5"/>
    <sheet name="Bang khoi luong" sheetId="5" r:id="rId6"/>
  </sheets>
  <externalReferences>
    <externalReference r:id="rId7"/>
  </externalReferences>
  <definedNames>
    <definedName name="_xlnm.Print_Titles" localSheetId="1">'Bang doc'!14:14</definedName>
    <definedName name="_xlnm.Print_Titles" localSheetId="3">'Bang doc (2)'!14:14</definedName>
    <definedName name="_xlnm.Print_Titles" localSheetId="5">'Bang khoi luong'!14:14</definedName>
    <definedName name="_xlnm.Print_Titles" localSheetId="4">'Bang ngang'!14:15</definedName>
    <definedName name="Ten_CDT">'Thong tin'!$A$4:$A$4</definedName>
    <definedName name="Ten_du_an">'Thong tin'!$A$2:$A$2</definedName>
    <definedName name="Ten_DV_1">'Thong tin'!$A$7:$A$7</definedName>
    <definedName name="Ten_DV_2">'Thong tin'!$A$8:$A$8</definedName>
    <definedName name="Ten_DV_3">'Thong tin'!$A$9:$A$9</definedName>
    <definedName name="Ten_goi_thau">'Thong tin'!$A$3:$A$3</definedName>
    <definedName name="Ten_Nguoi_1">'Thong tin'!$A$10:$A$10</definedName>
    <definedName name="Ten_Nguoi_2">'Thong tin'!$A$11:$A$11</definedName>
    <definedName name="Ten_Nguoi_3">'Thong tin'!$A$12:$A$12</definedName>
    <definedName name="Ten_nha_thau">'Thong tin'!$A$6:$A$6</definedName>
    <definedName name="Ten_TVGS">'Thong tin'!$A$5:$A$5</definedName>
  </definedNames>
  <calcPr calcId="191029"/>
</workbook>
</file>

<file path=xl/calcChain.xml><?xml version="1.0" encoding="utf-8"?>
<calcChain xmlns="http://schemas.openxmlformats.org/spreadsheetml/2006/main">
  <c r="E4" i="7" l="1"/>
  <c r="F4" i="7" s="1"/>
  <c r="E5" i="7"/>
  <c r="F5" i="7" s="1"/>
  <c r="E6" i="7"/>
  <c r="F6" i="7" s="1"/>
  <c r="E7" i="7"/>
  <c r="F7" i="7"/>
  <c r="E8" i="7"/>
  <c r="F8" i="7" s="1"/>
  <c r="E9" i="7"/>
  <c r="F9" i="7" s="1"/>
  <c r="E10" i="7"/>
  <c r="F10" i="7" s="1"/>
  <c r="E11" i="7"/>
  <c r="F11" i="7"/>
  <c r="E12" i="7"/>
  <c r="F12" i="7" s="1"/>
  <c r="E13" i="7"/>
  <c r="F13" i="7" s="1"/>
  <c r="E14" i="7"/>
  <c r="F14" i="7" s="1"/>
  <c r="E15" i="7"/>
  <c r="F15" i="7"/>
  <c r="E16" i="7"/>
  <c r="F16" i="7" s="1"/>
  <c r="E17" i="7"/>
  <c r="F17" i="7" s="1"/>
  <c r="E18" i="7"/>
  <c r="F18" i="7" s="1"/>
  <c r="E19" i="7"/>
  <c r="F19" i="7"/>
  <c r="E20" i="7"/>
  <c r="F20" i="7" s="1"/>
  <c r="E21" i="7"/>
  <c r="F21" i="7" s="1"/>
  <c r="E22" i="7"/>
  <c r="F22" i="7" s="1"/>
  <c r="E23" i="7"/>
  <c r="F23" i="7"/>
  <c r="E24" i="7"/>
  <c r="F24" i="7" s="1"/>
  <c r="E25" i="7"/>
  <c r="F25" i="7" s="1"/>
  <c r="E26" i="7"/>
  <c r="F26" i="7" s="1"/>
  <c r="E27" i="7"/>
  <c r="F27" i="7"/>
  <c r="E28" i="7"/>
  <c r="F28" i="7" s="1"/>
  <c r="E29" i="7"/>
  <c r="F29" i="7" s="1"/>
  <c r="E30" i="7"/>
  <c r="F30" i="7" s="1"/>
  <c r="E31" i="7"/>
  <c r="F31" i="7"/>
  <c r="E32" i="7"/>
  <c r="F32" i="7" s="1"/>
  <c r="E33" i="7"/>
  <c r="F33" i="7" s="1"/>
  <c r="E34" i="7"/>
  <c r="F34" i="7" s="1"/>
  <c r="E35" i="7"/>
  <c r="F35" i="7"/>
  <c r="E36" i="7"/>
  <c r="F36" i="7" s="1"/>
  <c r="E37" i="7"/>
  <c r="F37" i="7" s="1"/>
  <c r="E38" i="7"/>
  <c r="F38" i="7" s="1"/>
  <c r="E39" i="7"/>
  <c r="F39" i="7"/>
  <c r="E40" i="7"/>
  <c r="F40" i="7" s="1"/>
  <c r="E41" i="7"/>
  <c r="F41" i="7" s="1"/>
  <c r="E42" i="7"/>
  <c r="F42" i="7" s="1"/>
  <c r="E43" i="7"/>
  <c r="F43" i="7"/>
  <c r="E44" i="7"/>
  <c r="F44" i="7" s="1"/>
  <c r="E45" i="7"/>
  <c r="F45" i="7" s="1"/>
  <c r="E46" i="7"/>
  <c r="F46" i="7" s="1"/>
  <c r="E47" i="7"/>
  <c r="F47" i="7"/>
  <c r="E48" i="7"/>
  <c r="F48" i="7" s="1"/>
  <c r="E49" i="7"/>
  <c r="F49" i="7" s="1"/>
  <c r="E50" i="7"/>
  <c r="F50" i="7" s="1"/>
  <c r="E51" i="7"/>
  <c r="F51" i="7"/>
  <c r="E52" i="7"/>
  <c r="F52" i="7" s="1"/>
  <c r="E53" i="7"/>
  <c r="F53" i="7" s="1"/>
  <c r="E54" i="7"/>
  <c r="F54" i="7" s="1"/>
  <c r="E55" i="7"/>
  <c r="F55" i="7"/>
  <c r="E56" i="7"/>
  <c r="F56" i="7" s="1"/>
  <c r="E57" i="7"/>
  <c r="F57" i="7" s="1"/>
  <c r="E58" i="7"/>
  <c r="F58" i="7" s="1"/>
  <c r="E59" i="7"/>
  <c r="F59" i="7"/>
  <c r="E60" i="7"/>
  <c r="F60" i="7" s="1"/>
  <c r="E61" i="7"/>
  <c r="F61" i="7" s="1"/>
  <c r="E62" i="7"/>
  <c r="F62" i="7" s="1"/>
  <c r="E63" i="7"/>
  <c r="F63" i="7"/>
  <c r="E64" i="7"/>
  <c r="F64" i="7" s="1"/>
  <c r="E65" i="7"/>
  <c r="F65" i="7" s="1"/>
  <c r="E66" i="7"/>
  <c r="F66" i="7" s="1"/>
  <c r="E67" i="7"/>
  <c r="F67" i="7"/>
  <c r="E68" i="7"/>
  <c r="F68" i="7" s="1"/>
  <c r="E69" i="7"/>
  <c r="F69" i="7" s="1"/>
  <c r="E70" i="7"/>
  <c r="F70" i="7" s="1"/>
  <c r="E71" i="7"/>
  <c r="F71" i="7"/>
  <c r="E72" i="7"/>
  <c r="F72" i="7" s="1"/>
  <c r="E73" i="7"/>
  <c r="F73" i="7" s="1"/>
  <c r="E74" i="7"/>
  <c r="F74" i="7" s="1"/>
  <c r="E75" i="7"/>
  <c r="F75" i="7" s="1"/>
  <c r="E76" i="7"/>
  <c r="F76" i="7" s="1"/>
  <c r="E77" i="7"/>
  <c r="F77" i="7" s="1"/>
  <c r="E78" i="7"/>
  <c r="F78" i="7" s="1"/>
  <c r="E79" i="7"/>
  <c r="F79" i="7" s="1"/>
  <c r="F3" i="7"/>
  <c r="E3" i="7"/>
  <c r="B3" i="7"/>
  <c r="D3" i="7" s="1"/>
  <c r="A862" i="3"/>
  <c r="A860" i="3"/>
  <c r="A859" i="3"/>
  <c r="A858" i="3"/>
  <c r="A857" i="3"/>
  <c r="A856" i="3"/>
  <c r="A855" i="3"/>
  <c r="A854" i="3"/>
  <c r="A853" i="3"/>
  <c r="A852" i="3"/>
  <c r="A851" i="3"/>
  <c r="A850" i="3"/>
  <c r="A849" i="3"/>
  <c r="A847" i="3"/>
  <c r="A846" i="3"/>
  <c r="A845" i="3"/>
  <c r="A844" i="3"/>
  <c r="A843" i="3"/>
  <c r="A842" i="3"/>
  <c r="A841" i="3"/>
  <c r="A840" i="3"/>
  <c r="A839" i="3"/>
  <c r="A838" i="3"/>
  <c r="A837" i="3"/>
  <c r="A836" i="3"/>
  <c r="A834" i="3"/>
  <c r="A833" i="3"/>
  <c r="A832" i="3"/>
  <c r="A831" i="3"/>
  <c r="A830" i="3"/>
  <c r="A829" i="3"/>
  <c r="A828" i="3"/>
  <c r="A827" i="3"/>
  <c r="A826" i="3"/>
  <c r="A825" i="3"/>
  <c r="A824" i="3"/>
  <c r="A822" i="3"/>
  <c r="A821" i="3"/>
  <c r="A820" i="3"/>
  <c r="A819" i="3"/>
  <c r="A818" i="3"/>
  <c r="A817" i="3"/>
  <c r="A816" i="3"/>
  <c r="A815" i="3"/>
  <c r="A813" i="3"/>
  <c r="A812" i="3"/>
  <c r="A811" i="3"/>
  <c r="A810" i="3"/>
  <c r="A809" i="3"/>
  <c r="A808" i="3"/>
  <c r="A807" i="3"/>
  <c r="A806" i="3"/>
  <c r="A805" i="3"/>
  <c r="A804" i="3"/>
  <c r="A802" i="3"/>
  <c r="A801" i="3"/>
  <c r="A800" i="3"/>
  <c r="A799" i="3"/>
  <c r="A798" i="3"/>
  <c r="A797" i="3"/>
  <c r="A796" i="3"/>
  <c r="A795" i="3"/>
  <c r="A794" i="3"/>
  <c r="A793" i="3"/>
  <c r="A792" i="3"/>
  <c r="A790" i="3"/>
  <c r="A789" i="3"/>
  <c r="A788" i="3"/>
  <c r="A787" i="3"/>
  <c r="A786" i="3"/>
  <c r="A785" i="3"/>
  <c r="A784" i="3"/>
  <c r="A783" i="3"/>
  <c r="A782" i="3"/>
  <c r="A781" i="3"/>
  <c r="A780" i="3"/>
  <c r="A779" i="3"/>
  <c r="A777" i="3"/>
  <c r="A776" i="3"/>
  <c r="A775" i="3"/>
  <c r="A774" i="3"/>
  <c r="A773" i="3"/>
  <c r="A772" i="3"/>
  <c r="A771" i="3"/>
  <c r="A770" i="3"/>
  <c r="A769" i="3"/>
  <c r="A768" i="3"/>
  <c r="A767" i="3"/>
  <c r="A766" i="3"/>
  <c r="A764" i="3"/>
  <c r="A763" i="3"/>
  <c r="A762" i="3"/>
  <c r="A761" i="3"/>
  <c r="A760" i="3"/>
  <c r="A759" i="3"/>
  <c r="A758" i="3"/>
  <c r="A757" i="3"/>
  <c r="A756" i="3"/>
  <c r="A754" i="3"/>
  <c r="A753" i="3"/>
  <c r="A752" i="3"/>
  <c r="A751" i="3"/>
  <c r="A750" i="3"/>
  <c r="A749" i="3"/>
  <c r="A748" i="3"/>
  <c r="A747" i="3"/>
  <c r="A746" i="3"/>
  <c r="A745" i="3"/>
  <c r="A743" i="3"/>
  <c r="A742" i="3"/>
  <c r="A741" i="3"/>
  <c r="A740" i="3"/>
  <c r="A739" i="3"/>
  <c r="A738" i="3"/>
  <c r="A737" i="3"/>
  <c r="A736" i="3"/>
  <c r="A735" i="3"/>
  <c r="A734" i="3"/>
  <c r="A732" i="3"/>
  <c r="A731" i="3"/>
  <c r="A730" i="3"/>
  <c r="A729" i="3"/>
  <c r="A728" i="3"/>
  <c r="A727" i="3"/>
  <c r="A726" i="3"/>
  <c r="A725" i="3"/>
  <c r="A723" i="3"/>
  <c r="A722" i="3"/>
  <c r="A721" i="3"/>
  <c r="A720" i="3"/>
  <c r="A719" i="3"/>
  <c r="A718" i="3"/>
  <c r="A717" i="3"/>
  <c r="A716" i="3"/>
  <c r="A715" i="3"/>
  <c r="A714" i="3"/>
  <c r="A713" i="3"/>
  <c r="A711" i="3"/>
  <c r="A710" i="3"/>
  <c r="A709" i="3"/>
  <c r="A708" i="3"/>
  <c r="A707" i="3"/>
  <c r="A706" i="3"/>
  <c r="A704" i="3"/>
  <c r="A703" i="3"/>
  <c r="A702" i="3"/>
  <c r="A701" i="3"/>
  <c r="A700" i="3"/>
  <c r="A699" i="3"/>
  <c r="A698" i="3"/>
  <c r="A697" i="3"/>
  <c r="A696" i="3"/>
  <c r="A695" i="3"/>
  <c r="A693" i="3"/>
  <c r="A692" i="3"/>
  <c r="A691" i="3"/>
  <c r="A690" i="3"/>
  <c r="A689" i="3"/>
  <c r="A688" i="3"/>
  <c r="A687" i="3"/>
  <c r="A686" i="3"/>
  <c r="A685" i="3"/>
  <c r="A683" i="3"/>
  <c r="A682" i="3"/>
  <c r="A681" i="3"/>
  <c r="A680" i="3"/>
  <c r="A679" i="3"/>
  <c r="A678" i="3"/>
  <c r="A677" i="3"/>
  <c r="A676" i="3"/>
  <c r="A675" i="3"/>
  <c r="A674" i="3"/>
  <c r="A673" i="3"/>
  <c r="A671" i="3"/>
  <c r="A670" i="3"/>
  <c r="A669" i="3"/>
  <c r="A668" i="3"/>
  <c r="A667" i="3"/>
  <c r="A666" i="3"/>
  <c r="A665" i="3"/>
  <c r="A664" i="3"/>
  <c r="A663" i="3"/>
  <c r="A662" i="3"/>
  <c r="A661" i="3"/>
  <c r="A660" i="3"/>
  <c r="A658" i="3"/>
  <c r="A657" i="3"/>
  <c r="A656" i="3"/>
  <c r="A655" i="3"/>
  <c r="A654" i="3"/>
  <c r="A653" i="3"/>
  <c r="A652" i="3"/>
  <c r="A651" i="3"/>
  <c r="A650" i="3"/>
  <c r="A649" i="3"/>
  <c r="A647" i="3"/>
  <c r="A646" i="3"/>
  <c r="A645" i="3"/>
  <c r="A644" i="3"/>
  <c r="A643" i="3"/>
  <c r="A642" i="3"/>
  <c r="A641" i="3"/>
  <c r="A640" i="3"/>
  <c r="A639" i="3"/>
  <c r="A637" i="3"/>
  <c r="A636" i="3"/>
  <c r="A635" i="3"/>
  <c r="A634" i="3"/>
  <c r="A633" i="3"/>
  <c r="A632" i="3"/>
  <c r="A631" i="3"/>
  <c r="A630" i="3"/>
  <c r="A629" i="3"/>
  <c r="A628" i="3"/>
  <c r="A627" i="3"/>
  <c r="A625" i="3"/>
  <c r="A624" i="3"/>
  <c r="A623" i="3"/>
  <c r="A622" i="3"/>
  <c r="A621" i="3"/>
  <c r="A620" i="3"/>
  <c r="A619" i="3"/>
  <c r="A618" i="3"/>
  <c r="A617" i="3"/>
  <c r="A616" i="3"/>
  <c r="A615" i="3"/>
  <c r="A613" i="3"/>
  <c r="A612" i="3"/>
  <c r="A611" i="3"/>
  <c r="A610" i="3"/>
  <c r="A609" i="3"/>
  <c r="A608" i="3"/>
  <c r="A607" i="3"/>
  <c r="A606" i="3"/>
  <c r="A605" i="3"/>
  <c r="A604" i="3"/>
  <c r="A602" i="3"/>
  <c r="A601" i="3"/>
  <c r="A600" i="3"/>
  <c r="A599" i="3"/>
  <c r="A598" i="3"/>
  <c r="A597" i="3"/>
  <c r="A596" i="3"/>
  <c r="A594" i="3"/>
  <c r="A593" i="3"/>
  <c r="A592" i="3"/>
  <c r="A591" i="3"/>
  <c r="A590" i="3"/>
  <c r="A589" i="3"/>
  <c r="A588" i="3"/>
  <c r="A587" i="3"/>
  <c r="A586" i="3"/>
  <c r="A585" i="3"/>
  <c r="A584" i="3"/>
  <c r="A582" i="3"/>
  <c r="A581" i="3"/>
  <c r="A580" i="3"/>
  <c r="A579" i="3"/>
  <c r="A578" i="3"/>
  <c r="A577" i="3"/>
  <c r="A576" i="3"/>
  <c r="A575" i="3"/>
  <c r="A574" i="3"/>
  <c r="A572" i="3"/>
  <c r="A571" i="3"/>
  <c r="A570" i="3"/>
  <c r="A569" i="3"/>
  <c r="A568" i="3"/>
  <c r="A567" i="3"/>
  <c r="A566" i="3"/>
  <c r="A565" i="3"/>
  <c r="A564" i="3"/>
  <c r="A563" i="3"/>
  <c r="A561" i="3"/>
  <c r="A560" i="3"/>
  <c r="A559" i="3"/>
  <c r="A558" i="3"/>
  <c r="A557" i="3"/>
  <c r="A556" i="3"/>
  <c r="A555" i="3"/>
  <c r="A554" i="3"/>
  <c r="A553" i="3"/>
  <c r="A552" i="3"/>
  <c r="A551" i="3"/>
  <c r="A549" i="3"/>
  <c r="A548" i="3"/>
  <c r="A547" i="3"/>
  <c r="A546" i="3"/>
  <c r="A545" i="3"/>
  <c r="A544" i="3"/>
  <c r="A543" i="3"/>
  <c r="A542" i="3"/>
  <c r="A541" i="3"/>
  <c r="A540" i="3"/>
  <c r="A538" i="3"/>
  <c r="A537" i="3"/>
  <c r="A536" i="3"/>
  <c r="A535" i="3"/>
  <c r="A534" i="3"/>
  <c r="A533" i="3"/>
  <c r="A532" i="3"/>
  <c r="A531" i="3"/>
  <c r="A530" i="3"/>
  <c r="A529" i="3"/>
  <c r="A528" i="3"/>
  <c r="A526" i="3"/>
  <c r="A525" i="3"/>
  <c r="A524" i="3"/>
  <c r="A523" i="3"/>
  <c r="A522" i="3"/>
  <c r="A521" i="3"/>
  <c r="A520" i="3"/>
  <c r="A519" i="3"/>
  <c r="A518" i="3"/>
  <c r="A517" i="3"/>
  <c r="A516" i="3"/>
  <c r="A515" i="3"/>
  <c r="A514" i="3"/>
  <c r="A512" i="3"/>
  <c r="A511" i="3"/>
  <c r="A510" i="3"/>
  <c r="A509" i="3"/>
  <c r="A508" i="3"/>
  <c r="A507" i="3"/>
  <c r="A506" i="3"/>
  <c r="A505" i="3"/>
  <c r="A504" i="3"/>
  <c r="A503" i="3"/>
  <c r="A501" i="3"/>
  <c r="A500" i="3"/>
  <c r="A499" i="3"/>
  <c r="A498" i="3"/>
  <c r="A497" i="3"/>
  <c r="A496" i="3"/>
  <c r="A495" i="3"/>
  <c r="A494" i="3"/>
  <c r="A493" i="3"/>
  <c r="A491" i="3"/>
  <c r="A490" i="3"/>
  <c r="A489" i="3"/>
  <c r="A488" i="3"/>
  <c r="A487" i="3"/>
  <c r="A486" i="3"/>
  <c r="A485" i="3"/>
  <c r="A484" i="3"/>
  <c r="A483" i="3"/>
  <c r="A482" i="3"/>
  <c r="A480" i="3"/>
  <c r="A479" i="3"/>
  <c r="A478" i="3"/>
  <c r="A477" i="3"/>
  <c r="A476" i="3"/>
  <c r="A475" i="3"/>
  <c r="A474" i="3"/>
  <c r="A473" i="3"/>
  <c r="A472" i="3"/>
  <c r="A471" i="3"/>
  <c r="A469" i="3"/>
  <c r="A468" i="3"/>
  <c r="A467" i="3"/>
  <c r="A466" i="3"/>
  <c r="A465" i="3"/>
  <c r="A464" i="3"/>
  <c r="A463" i="3"/>
  <c r="A462" i="3"/>
  <c r="A461" i="3"/>
  <c r="A460" i="3"/>
  <c r="A459" i="3"/>
  <c r="A457" i="3"/>
  <c r="A456" i="3"/>
  <c r="A455" i="3"/>
  <c r="A454" i="3"/>
  <c r="A453" i="3"/>
  <c r="A452" i="3"/>
  <c r="A451" i="3"/>
  <c r="A450" i="3"/>
  <c r="A449" i="3"/>
  <c r="A448" i="3"/>
  <c r="A446" i="3"/>
  <c r="A445" i="3"/>
  <c r="A444" i="3"/>
  <c r="A443" i="3"/>
  <c r="A442" i="3"/>
  <c r="A441" i="3"/>
  <c r="A440" i="3"/>
  <c r="A439" i="3"/>
  <c r="A438" i="3"/>
  <c r="A437" i="3"/>
  <c r="A436" i="3"/>
  <c r="A434" i="3"/>
  <c r="A433" i="3"/>
  <c r="A432" i="3"/>
  <c r="A431" i="3"/>
  <c r="A430" i="3"/>
  <c r="A429" i="3"/>
  <c r="A428" i="3"/>
  <c r="A427" i="3"/>
  <c r="A426" i="3"/>
  <c r="A424" i="3"/>
  <c r="A423" i="3"/>
  <c r="A422" i="3"/>
  <c r="A421" i="3"/>
  <c r="A420" i="3"/>
  <c r="A419" i="3"/>
  <c r="A418" i="3"/>
  <c r="A417" i="3"/>
  <c r="A415" i="3"/>
  <c r="A414" i="3"/>
  <c r="A413" i="3"/>
  <c r="A412" i="3"/>
  <c r="A411" i="3"/>
  <c r="A410" i="3"/>
  <c r="A409" i="3"/>
  <c r="A408" i="3"/>
  <c r="A407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1" i="3"/>
  <c r="A390" i="3"/>
  <c r="A389" i="3"/>
  <c r="A388" i="3"/>
  <c r="A387" i="3"/>
  <c r="A386" i="3"/>
  <c r="A385" i="3"/>
  <c r="A384" i="3"/>
  <c r="A383" i="3"/>
  <c r="A382" i="3"/>
  <c r="A381" i="3"/>
  <c r="A379" i="3"/>
  <c r="A378" i="3"/>
  <c r="A377" i="3"/>
  <c r="A376" i="3"/>
  <c r="A375" i="3"/>
  <c r="A374" i="3"/>
  <c r="A373" i="3"/>
  <c r="A372" i="3"/>
  <c r="A371" i="3"/>
  <c r="A369" i="3"/>
  <c r="A368" i="3"/>
  <c r="A367" i="3"/>
  <c r="A366" i="3"/>
  <c r="A365" i="3"/>
  <c r="A364" i="3"/>
  <c r="A363" i="3"/>
  <c r="A362" i="3"/>
  <c r="A360" i="3"/>
  <c r="A359" i="3"/>
  <c r="A358" i="3"/>
  <c r="A357" i="3"/>
  <c r="A356" i="3"/>
  <c r="A355" i="3"/>
  <c r="A354" i="3"/>
  <c r="A353" i="3"/>
  <c r="A352" i="3"/>
  <c r="A350" i="3"/>
  <c r="A349" i="3"/>
  <c r="A348" i="3"/>
  <c r="A347" i="3"/>
  <c r="A346" i="3"/>
  <c r="A345" i="3"/>
  <c r="A344" i="3"/>
  <c r="A343" i="3"/>
  <c r="A342" i="3"/>
  <c r="A341" i="3"/>
  <c r="A339" i="3"/>
  <c r="A338" i="3"/>
  <c r="A337" i="3"/>
  <c r="A336" i="3"/>
  <c r="A335" i="3"/>
  <c r="A334" i="3"/>
  <c r="A333" i="3"/>
  <c r="A332" i="3"/>
  <c r="A331" i="3"/>
  <c r="A330" i="3"/>
  <c r="A329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3" i="3"/>
  <c r="A312" i="3"/>
  <c r="A311" i="3"/>
  <c r="A310" i="3"/>
  <c r="A309" i="3"/>
  <c r="A308" i="3"/>
  <c r="A307" i="3"/>
  <c r="A306" i="3"/>
  <c r="A305" i="3"/>
  <c r="A304" i="3"/>
  <c r="A302" i="3"/>
  <c r="A301" i="3"/>
  <c r="A300" i="3"/>
  <c r="A299" i="3"/>
  <c r="A298" i="3"/>
  <c r="A297" i="3"/>
  <c r="A296" i="3"/>
  <c r="A295" i="3"/>
  <c r="A293" i="3"/>
  <c r="A292" i="3"/>
  <c r="A291" i="3"/>
  <c r="A290" i="3"/>
  <c r="A289" i="3"/>
  <c r="A288" i="3"/>
  <c r="A287" i="3"/>
  <c r="A286" i="3"/>
  <c r="A285" i="3"/>
  <c r="A283" i="3"/>
  <c r="A282" i="3"/>
  <c r="A281" i="3"/>
  <c r="A280" i="3"/>
  <c r="A279" i="3"/>
  <c r="A278" i="3"/>
  <c r="A277" i="3"/>
  <c r="A276" i="3"/>
  <c r="A275" i="3"/>
  <c r="A274" i="3"/>
  <c r="A272" i="3"/>
  <c r="A271" i="3"/>
  <c r="A270" i="3"/>
  <c r="A269" i="3"/>
  <c r="A268" i="3"/>
  <c r="A267" i="3"/>
  <c r="A266" i="3"/>
  <c r="A265" i="3"/>
  <c r="A264" i="3"/>
  <c r="A263" i="3"/>
  <c r="A261" i="3"/>
  <c r="A260" i="3"/>
  <c r="A259" i="3"/>
  <c r="A258" i="3"/>
  <c r="A257" i="3"/>
  <c r="A256" i="3"/>
  <c r="A255" i="3"/>
  <c r="A254" i="3"/>
  <c r="A253" i="3"/>
  <c r="A252" i="3"/>
  <c r="A251" i="3"/>
  <c r="A249" i="3"/>
  <c r="A248" i="3"/>
  <c r="A247" i="3"/>
  <c r="A246" i="3"/>
  <c r="A245" i="3"/>
  <c r="A244" i="3"/>
  <c r="A243" i="3"/>
  <c r="A242" i="3"/>
  <c r="A241" i="3"/>
  <c r="A239" i="3"/>
  <c r="A238" i="3"/>
  <c r="A237" i="3"/>
  <c r="A236" i="3"/>
  <c r="A235" i="3"/>
  <c r="A234" i="3"/>
  <c r="A233" i="3"/>
  <c r="A232" i="3"/>
  <c r="A230" i="3"/>
  <c r="A229" i="3"/>
  <c r="A228" i="3"/>
  <c r="A227" i="3"/>
  <c r="A226" i="3"/>
  <c r="A225" i="3"/>
  <c r="A224" i="3"/>
  <c r="A223" i="3"/>
  <c r="A221" i="3"/>
  <c r="A220" i="3"/>
  <c r="A219" i="3"/>
  <c r="A218" i="3"/>
  <c r="A217" i="3"/>
  <c r="A216" i="3"/>
  <c r="A215" i="3"/>
  <c r="A214" i="3"/>
  <c r="A213" i="3"/>
  <c r="A212" i="3"/>
  <c r="A210" i="3"/>
  <c r="A209" i="3"/>
  <c r="A208" i="3"/>
  <c r="A207" i="3"/>
  <c r="A206" i="3"/>
  <c r="A205" i="3"/>
  <c r="A204" i="3"/>
  <c r="A203" i="3"/>
  <c r="A202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6" i="3"/>
  <c r="A185" i="3"/>
  <c r="A184" i="3"/>
  <c r="A183" i="3"/>
  <c r="A182" i="3"/>
  <c r="A181" i="3"/>
  <c r="A180" i="3"/>
  <c r="A179" i="3"/>
  <c r="A177" i="3"/>
  <c r="A176" i="3"/>
  <c r="A175" i="3"/>
  <c r="A174" i="3"/>
  <c r="A173" i="3"/>
  <c r="A172" i="3"/>
  <c r="A171" i="3"/>
  <c r="A170" i="3"/>
  <c r="A169" i="3"/>
  <c r="A168" i="3"/>
  <c r="A167" i="3"/>
  <c r="A165" i="3"/>
  <c r="A164" i="3"/>
  <c r="A163" i="3"/>
  <c r="A162" i="3"/>
  <c r="A161" i="3"/>
  <c r="A160" i="3"/>
  <c r="A159" i="3"/>
  <c r="A158" i="3"/>
  <c r="A156" i="3"/>
  <c r="A155" i="3"/>
  <c r="A154" i="3"/>
  <c r="A153" i="3"/>
  <c r="A152" i="3"/>
  <c r="A151" i="3"/>
  <c r="A150" i="3"/>
  <c r="A149" i="3"/>
  <c r="A148" i="3"/>
  <c r="A147" i="3"/>
  <c r="A146" i="3"/>
  <c r="A144" i="3"/>
  <c r="A143" i="3"/>
  <c r="A142" i="3"/>
  <c r="A141" i="3"/>
  <c r="A140" i="3"/>
  <c r="A139" i="3"/>
  <c r="A138" i="3"/>
  <c r="A137" i="3"/>
  <c r="A136" i="3"/>
  <c r="A134" i="3"/>
  <c r="A133" i="3"/>
  <c r="A132" i="3"/>
  <c r="A131" i="3"/>
  <c r="A130" i="3"/>
  <c r="A129" i="3"/>
  <c r="A128" i="3"/>
  <c r="A127" i="3"/>
  <c r="A126" i="3"/>
  <c r="A125" i="3"/>
  <c r="A124" i="3"/>
  <c r="A122" i="3"/>
  <c r="A121" i="3"/>
  <c r="A120" i="3"/>
  <c r="A119" i="3"/>
  <c r="A118" i="3"/>
  <c r="A117" i="3"/>
  <c r="A116" i="3"/>
  <c r="A115" i="3"/>
  <c r="A114" i="3"/>
  <c r="A113" i="3"/>
  <c r="A112" i="3"/>
  <c r="A110" i="3"/>
  <c r="A109" i="3"/>
  <c r="A108" i="3"/>
  <c r="A107" i="3"/>
  <c r="A106" i="3"/>
  <c r="A105" i="3"/>
  <c r="A104" i="3"/>
  <c r="A103" i="3"/>
  <c r="A102" i="3"/>
  <c r="A101" i="3"/>
  <c r="A99" i="3"/>
  <c r="A98" i="3"/>
  <c r="A97" i="3"/>
  <c r="A96" i="3"/>
  <c r="A95" i="3"/>
  <c r="A94" i="3"/>
  <c r="A93" i="3"/>
  <c r="A92" i="3"/>
  <c r="A90" i="3"/>
  <c r="A89" i="3"/>
  <c r="A88" i="3"/>
  <c r="A87" i="3"/>
  <c r="A86" i="3"/>
  <c r="A85" i="3"/>
  <c r="A84" i="3"/>
  <c r="A83" i="3"/>
  <c r="A82" i="3"/>
  <c r="A81" i="3"/>
  <c r="A80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4" i="3"/>
  <c r="A63" i="3"/>
  <c r="A62" i="3"/>
  <c r="A61" i="3"/>
  <c r="A60" i="3"/>
  <c r="A59" i="3"/>
  <c r="A58" i="3"/>
  <c r="A57" i="3"/>
  <c r="A55" i="3"/>
  <c r="A54" i="3"/>
  <c r="A53" i="3"/>
  <c r="A52" i="3"/>
  <c r="A51" i="3"/>
  <c r="A50" i="3"/>
  <c r="A49" i="3"/>
  <c r="A48" i="3"/>
  <c r="A47" i="3"/>
  <c r="A46" i="3"/>
  <c r="A45" i="3"/>
  <c r="A43" i="3"/>
  <c r="A42" i="3"/>
  <c r="A41" i="3"/>
  <c r="A40" i="3"/>
  <c r="A39" i="3"/>
  <c r="A38" i="3"/>
  <c r="A37" i="3"/>
  <c r="A36" i="3"/>
  <c r="A35" i="3"/>
  <c r="A33" i="3"/>
  <c r="A32" i="3"/>
  <c r="A31" i="3"/>
  <c r="A30" i="3"/>
  <c r="A29" i="3"/>
  <c r="A28" i="3"/>
  <c r="A27" i="3"/>
  <c r="A26" i="3"/>
  <c r="A24" i="3"/>
  <c r="A23" i="3"/>
  <c r="A22" i="3"/>
  <c r="A21" i="3"/>
  <c r="A20" i="3"/>
  <c r="A19" i="3"/>
  <c r="A18" i="3"/>
  <c r="A17" i="3"/>
  <c r="A16" i="3"/>
  <c r="C3" i="7"/>
  <c r="A4" i="7"/>
  <c r="B4" i="7" s="1"/>
  <c r="D4" i="7" s="1"/>
  <c r="O136" i="3"/>
  <c r="R136" i="3"/>
  <c r="O137" i="3"/>
  <c r="R137" i="3"/>
  <c r="F179" i="3"/>
  <c r="I179" i="3"/>
  <c r="F180" i="3"/>
  <c r="I180" i="3"/>
  <c r="F181" i="3"/>
  <c r="I181" i="3"/>
  <c r="G860" i="3"/>
  <c r="I860" i="3"/>
  <c r="F860" i="3"/>
  <c r="C860" i="3"/>
  <c r="I859" i="3"/>
  <c r="F859" i="3"/>
  <c r="C859" i="3"/>
  <c r="I858" i="3"/>
  <c r="F858" i="3"/>
  <c r="C858" i="3"/>
  <c r="I857" i="3"/>
  <c r="F857" i="3"/>
  <c r="C857" i="3"/>
  <c r="I856" i="3"/>
  <c r="F856" i="3"/>
  <c r="C856" i="3"/>
  <c r="I855" i="3"/>
  <c r="F855" i="3"/>
  <c r="C855" i="3"/>
  <c r="I854" i="3"/>
  <c r="F854" i="3"/>
  <c r="C854" i="3"/>
  <c r="I853" i="3"/>
  <c r="F853" i="3"/>
  <c r="C853" i="3"/>
  <c r="I852" i="3"/>
  <c r="F852" i="3"/>
  <c r="C852" i="3"/>
  <c r="I851" i="3"/>
  <c r="F851" i="3"/>
  <c r="C851" i="3"/>
  <c r="I850" i="3"/>
  <c r="F850" i="3"/>
  <c r="C850" i="3"/>
  <c r="I849" i="3"/>
  <c r="F849" i="3"/>
  <c r="C849" i="3"/>
  <c r="I848" i="3"/>
  <c r="F848" i="3"/>
  <c r="C848" i="3"/>
  <c r="I847" i="3"/>
  <c r="F847" i="3"/>
  <c r="C847" i="3"/>
  <c r="I846" i="3"/>
  <c r="F846" i="3"/>
  <c r="C846" i="3"/>
  <c r="I845" i="3"/>
  <c r="F845" i="3"/>
  <c r="C845" i="3"/>
  <c r="I844" i="3"/>
  <c r="F844" i="3"/>
  <c r="C844" i="3"/>
  <c r="I843" i="3"/>
  <c r="F843" i="3"/>
  <c r="C843" i="3"/>
  <c r="I842" i="3"/>
  <c r="F842" i="3"/>
  <c r="C842" i="3"/>
  <c r="I841" i="3"/>
  <c r="F841" i="3"/>
  <c r="C841" i="3"/>
  <c r="I840" i="3"/>
  <c r="F840" i="3"/>
  <c r="C840" i="3"/>
  <c r="I839" i="3"/>
  <c r="F839" i="3"/>
  <c r="C839" i="3"/>
  <c r="I838" i="3"/>
  <c r="F838" i="3"/>
  <c r="C838" i="3"/>
  <c r="I837" i="3"/>
  <c r="F837" i="3"/>
  <c r="C837" i="3"/>
  <c r="I836" i="3"/>
  <c r="F836" i="3"/>
  <c r="C836" i="3"/>
  <c r="I835" i="3"/>
  <c r="F835" i="3"/>
  <c r="C835" i="3"/>
  <c r="I834" i="3"/>
  <c r="F834" i="3"/>
  <c r="C834" i="3"/>
  <c r="I833" i="3"/>
  <c r="F833" i="3"/>
  <c r="C833" i="3"/>
  <c r="I832" i="3"/>
  <c r="F832" i="3"/>
  <c r="C832" i="3"/>
  <c r="I831" i="3"/>
  <c r="F831" i="3"/>
  <c r="C831" i="3"/>
  <c r="I830" i="3"/>
  <c r="F830" i="3"/>
  <c r="C830" i="3"/>
  <c r="I829" i="3"/>
  <c r="F829" i="3"/>
  <c r="C829" i="3"/>
  <c r="I828" i="3"/>
  <c r="F828" i="3"/>
  <c r="C828" i="3"/>
  <c r="I827" i="3"/>
  <c r="F827" i="3"/>
  <c r="C827" i="3"/>
  <c r="I826" i="3"/>
  <c r="F826" i="3"/>
  <c r="C826" i="3"/>
  <c r="I825" i="3"/>
  <c r="F825" i="3"/>
  <c r="C825" i="3"/>
  <c r="I824" i="3"/>
  <c r="F824" i="3"/>
  <c r="C824" i="3"/>
  <c r="I823" i="3"/>
  <c r="F823" i="3"/>
  <c r="C823" i="3"/>
  <c r="I822" i="3"/>
  <c r="F822" i="3"/>
  <c r="C822" i="3"/>
  <c r="I821" i="3"/>
  <c r="F821" i="3"/>
  <c r="C821" i="3"/>
  <c r="I820" i="3"/>
  <c r="F820" i="3"/>
  <c r="C820" i="3"/>
  <c r="I819" i="3"/>
  <c r="F819" i="3"/>
  <c r="C819" i="3"/>
  <c r="I818" i="3"/>
  <c r="F818" i="3"/>
  <c r="C818" i="3"/>
  <c r="I817" i="3"/>
  <c r="F817" i="3"/>
  <c r="C817" i="3"/>
  <c r="I816" i="3"/>
  <c r="F816" i="3"/>
  <c r="C816" i="3"/>
  <c r="I815" i="3"/>
  <c r="F815" i="3"/>
  <c r="C815" i="3"/>
  <c r="I814" i="3"/>
  <c r="F814" i="3"/>
  <c r="C814" i="3"/>
  <c r="I813" i="3"/>
  <c r="F813" i="3"/>
  <c r="C813" i="3"/>
  <c r="I812" i="3"/>
  <c r="F812" i="3"/>
  <c r="C812" i="3"/>
  <c r="I811" i="3"/>
  <c r="F811" i="3"/>
  <c r="C811" i="3"/>
  <c r="I810" i="3"/>
  <c r="F810" i="3"/>
  <c r="C810" i="3"/>
  <c r="I809" i="3"/>
  <c r="F809" i="3"/>
  <c r="C809" i="3"/>
  <c r="I808" i="3"/>
  <c r="F808" i="3"/>
  <c r="C808" i="3"/>
  <c r="I807" i="3"/>
  <c r="F807" i="3"/>
  <c r="C807" i="3"/>
  <c r="I806" i="3"/>
  <c r="F806" i="3"/>
  <c r="C806" i="3"/>
  <c r="I805" i="3"/>
  <c r="F805" i="3"/>
  <c r="C805" i="3"/>
  <c r="I804" i="3"/>
  <c r="F804" i="3"/>
  <c r="C804" i="3"/>
  <c r="I803" i="3"/>
  <c r="F803" i="3"/>
  <c r="C803" i="3"/>
  <c r="I802" i="3"/>
  <c r="F802" i="3"/>
  <c r="C802" i="3"/>
  <c r="I801" i="3"/>
  <c r="F801" i="3"/>
  <c r="C801" i="3"/>
  <c r="I800" i="3"/>
  <c r="F800" i="3"/>
  <c r="C800" i="3"/>
  <c r="I799" i="3"/>
  <c r="F799" i="3"/>
  <c r="C799" i="3"/>
  <c r="I798" i="3"/>
  <c r="F798" i="3"/>
  <c r="C798" i="3"/>
  <c r="I797" i="3"/>
  <c r="F797" i="3"/>
  <c r="C797" i="3"/>
  <c r="I796" i="3"/>
  <c r="F796" i="3"/>
  <c r="C796" i="3"/>
  <c r="I795" i="3"/>
  <c r="F795" i="3"/>
  <c r="C795" i="3"/>
  <c r="I794" i="3"/>
  <c r="F794" i="3"/>
  <c r="C794" i="3"/>
  <c r="I793" i="3"/>
  <c r="F793" i="3"/>
  <c r="C793" i="3"/>
  <c r="I792" i="3"/>
  <c r="F792" i="3"/>
  <c r="C792" i="3"/>
  <c r="I791" i="3"/>
  <c r="F791" i="3"/>
  <c r="C791" i="3"/>
  <c r="I790" i="3"/>
  <c r="F790" i="3"/>
  <c r="C790" i="3"/>
  <c r="I789" i="3"/>
  <c r="F789" i="3"/>
  <c r="C789" i="3"/>
  <c r="I788" i="3"/>
  <c r="F788" i="3"/>
  <c r="C788" i="3"/>
  <c r="I787" i="3"/>
  <c r="F787" i="3"/>
  <c r="C787" i="3"/>
  <c r="I786" i="3"/>
  <c r="F786" i="3"/>
  <c r="C786" i="3"/>
  <c r="I785" i="3"/>
  <c r="F785" i="3"/>
  <c r="C785" i="3"/>
  <c r="I784" i="3"/>
  <c r="F784" i="3"/>
  <c r="C784" i="3"/>
  <c r="I783" i="3"/>
  <c r="F783" i="3"/>
  <c r="C783" i="3"/>
  <c r="I782" i="3"/>
  <c r="F782" i="3"/>
  <c r="C782" i="3"/>
  <c r="I781" i="3"/>
  <c r="F781" i="3"/>
  <c r="C781" i="3"/>
  <c r="I780" i="3"/>
  <c r="F780" i="3"/>
  <c r="C780" i="3"/>
  <c r="I779" i="3"/>
  <c r="F779" i="3"/>
  <c r="C779" i="3"/>
  <c r="I778" i="3"/>
  <c r="F778" i="3"/>
  <c r="C778" i="3"/>
  <c r="I777" i="3"/>
  <c r="F777" i="3"/>
  <c r="C777" i="3"/>
  <c r="I776" i="3"/>
  <c r="F776" i="3"/>
  <c r="C776" i="3"/>
  <c r="I775" i="3"/>
  <c r="F775" i="3"/>
  <c r="C775" i="3"/>
  <c r="I774" i="3"/>
  <c r="F774" i="3"/>
  <c r="C774" i="3"/>
  <c r="I773" i="3"/>
  <c r="F773" i="3"/>
  <c r="C773" i="3"/>
  <c r="I772" i="3"/>
  <c r="F772" i="3"/>
  <c r="C772" i="3"/>
  <c r="I771" i="3"/>
  <c r="F771" i="3"/>
  <c r="C771" i="3"/>
  <c r="I770" i="3"/>
  <c r="F770" i="3"/>
  <c r="C770" i="3"/>
  <c r="I769" i="3"/>
  <c r="F769" i="3"/>
  <c r="C769" i="3"/>
  <c r="I768" i="3"/>
  <c r="F768" i="3"/>
  <c r="C768" i="3"/>
  <c r="I767" i="3"/>
  <c r="F767" i="3"/>
  <c r="C767" i="3"/>
  <c r="I766" i="3"/>
  <c r="F766" i="3"/>
  <c r="C766" i="3"/>
  <c r="I765" i="3"/>
  <c r="F765" i="3"/>
  <c r="C765" i="3"/>
  <c r="I764" i="3"/>
  <c r="F764" i="3"/>
  <c r="C764" i="3"/>
  <c r="I763" i="3"/>
  <c r="F763" i="3"/>
  <c r="C763" i="3"/>
  <c r="I762" i="3"/>
  <c r="F762" i="3"/>
  <c r="C762" i="3"/>
  <c r="I761" i="3"/>
  <c r="F761" i="3"/>
  <c r="C761" i="3"/>
  <c r="I760" i="3"/>
  <c r="F760" i="3"/>
  <c r="C760" i="3"/>
  <c r="I759" i="3"/>
  <c r="F759" i="3"/>
  <c r="C759" i="3"/>
  <c r="I758" i="3"/>
  <c r="F758" i="3"/>
  <c r="C758" i="3"/>
  <c r="I757" i="3"/>
  <c r="F757" i="3"/>
  <c r="C757" i="3"/>
  <c r="I756" i="3"/>
  <c r="F756" i="3"/>
  <c r="C756" i="3"/>
  <c r="I755" i="3"/>
  <c r="F755" i="3"/>
  <c r="C755" i="3"/>
  <c r="I754" i="3"/>
  <c r="F754" i="3"/>
  <c r="C754" i="3"/>
  <c r="I753" i="3"/>
  <c r="F753" i="3"/>
  <c r="C753" i="3"/>
  <c r="I752" i="3"/>
  <c r="F752" i="3"/>
  <c r="C752" i="3"/>
  <c r="I751" i="3"/>
  <c r="F751" i="3"/>
  <c r="C751" i="3"/>
  <c r="I750" i="3"/>
  <c r="F750" i="3"/>
  <c r="C750" i="3"/>
  <c r="I749" i="3"/>
  <c r="F749" i="3"/>
  <c r="C749" i="3"/>
  <c r="I748" i="3"/>
  <c r="F748" i="3"/>
  <c r="C748" i="3"/>
  <c r="I747" i="3"/>
  <c r="F747" i="3"/>
  <c r="C747" i="3"/>
  <c r="I746" i="3"/>
  <c r="F746" i="3"/>
  <c r="C746" i="3"/>
  <c r="I745" i="3"/>
  <c r="F745" i="3"/>
  <c r="C745" i="3"/>
  <c r="I744" i="3"/>
  <c r="F744" i="3"/>
  <c r="C744" i="3"/>
  <c r="I743" i="3"/>
  <c r="F743" i="3"/>
  <c r="C743" i="3"/>
  <c r="I742" i="3"/>
  <c r="F742" i="3"/>
  <c r="C742" i="3"/>
  <c r="I741" i="3"/>
  <c r="F741" i="3"/>
  <c r="C741" i="3"/>
  <c r="I740" i="3"/>
  <c r="F740" i="3"/>
  <c r="C740" i="3"/>
  <c r="I739" i="3"/>
  <c r="F739" i="3"/>
  <c r="C739" i="3"/>
  <c r="I738" i="3"/>
  <c r="F738" i="3"/>
  <c r="C738" i="3"/>
  <c r="I737" i="3"/>
  <c r="F737" i="3"/>
  <c r="C737" i="3"/>
  <c r="I736" i="3"/>
  <c r="F736" i="3"/>
  <c r="C736" i="3"/>
  <c r="I735" i="3"/>
  <c r="F735" i="3"/>
  <c r="C735" i="3"/>
  <c r="I734" i="3"/>
  <c r="F734" i="3"/>
  <c r="C734" i="3"/>
  <c r="I733" i="3"/>
  <c r="F733" i="3"/>
  <c r="C733" i="3"/>
  <c r="I732" i="3"/>
  <c r="F732" i="3"/>
  <c r="C732" i="3"/>
  <c r="I731" i="3"/>
  <c r="F731" i="3"/>
  <c r="C731" i="3"/>
  <c r="I730" i="3"/>
  <c r="F730" i="3"/>
  <c r="C730" i="3"/>
  <c r="I729" i="3"/>
  <c r="F729" i="3"/>
  <c r="C729" i="3"/>
  <c r="I728" i="3"/>
  <c r="F728" i="3"/>
  <c r="C728" i="3"/>
  <c r="I727" i="3"/>
  <c r="F727" i="3"/>
  <c r="C727" i="3"/>
  <c r="I726" i="3"/>
  <c r="F726" i="3"/>
  <c r="C726" i="3"/>
  <c r="I725" i="3"/>
  <c r="F725" i="3"/>
  <c r="C725" i="3"/>
  <c r="I724" i="3"/>
  <c r="F724" i="3"/>
  <c r="C724" i="3"/>
  <c r="I723" i="3"/>
  <c r="F723" i="3"/>
  <c r="C723" i="3"/>
  <c r="I722" i="3"/>
  <c r="F722" i="3"/>
  <c r="C722" i="3"/>
  <c r="I721" i="3"/>
  <c r="F721" i="3"/>
  <c r="C721" i="3"/>
  <c r="I720" i="3"/>
  <c r="F720" i="3"/>
  <c r="C720" i="3"/>
  <c r="I719" i="3"/>
  <c r="F719" i="3"/>
  <c r="C719" i="3"/>
  <c r="I718" i="3"/>
  <c r="F718" i="3"/>
  <c r="C718" i="3"/>
  <c r="I717" i="3"/>
  <c r="F717" i="3"/>
  <c r="C717" i="3"/>
  <c r="I716" i="3"/>
  <c r="F716" i="3"/>
  <c r="C716" i="3"/>
  <c r="I715" i="3"/>
  <c r="F715" i="3"/>
  <c r="C715" i="3"/>
  <c r="I714" i="3"/>
  <c r="F714" i="3"/>
  <c r="C714" i="3"/>
  <c r="I713" i="3"/>
  <c r="F713" i="3"/>
  <c r="C713" i="3"/>
  <c r="I712" i="3"/>
  <c r="F712" i="3"/>
  <c r="C712" i="3"/>
  <c r="I711" i="3"/>
  <c r="F711" i="3"/>
  <c r="C711" i="3"/>
  <c r="I710" i="3"/>
  <c r="F710" i="3"/>
  <c r="C710" i="3"/>
  <c r="I709" i="3"/>
  <c r="F709" i="3"/>
  <c r="C709" i="3"/>
  <c r="I708" i="3"/>
  <c r="F708" i="3"/>
  <c r="C708" i="3"/>
  <c r="I707" i="3"/>
  <c r="F707" i="3"/>
  <c r="C707" i="3"/>
  <c r="I706" i="3"/>
  <c r="F706" i="3"/>
  <c r="C706" i="3"/>
  <c r="I705" i="3"/>
  <c r="F705" i="3"/>
  <c r="C705" i="3"/>
  <c r="I704" i="3"/>
  <c r="F704" i="3"/>
  <c r="C704" i="3"/>
  <c r="I703" i="3"/>
  <c r="F703" i="3"/>
  <c r="C703" i="3"/>
  <c r="I702" i="3"/>
  <c r="F702" i="3"/>
  <c r="C702" i="3"/>
  <c r="I701" i="3"/>
  <c r="F701" i="3"/>
  <c r="C701" i="3"/>
  <c r="I700" i="3"/>
  <c r="F700" i="3"/>
  <c r="C700" i="3"/>
  <c r="I699" i="3"/>
  <c r="F699" i="3"/>
  <c r="C699" i="3"/>
  <c r="I698" i="3"/>
  <c r="F698" i="3"/>
  <c r="C698" i="3"/>
  <c r="I697" i="3"/>
  <c r="F697" i="3"/>
  <c r="C697" i="3"/>
  <c r="I696" i="3"/>
  <c r="F696" i="3"/>
  <c r="C696" i="3"/>
  <c r="I695" i="3"/>
  <c r="F695" i="3"/>
  <c r="C695" i="3"/>
  <c r="I694" i="3"/>
  <c r="F694" i="3"/>
  <c r="C694" i="3"/>
  <c r="I693" i="3"/>
  <c r="F693" i="3"/>
  <c r="C693" i="3"/>
  <c r="I692" i="3"/>
  <c r="F692" i="3"/>
  <c r="C692" i="3"/>
  <c r="I691" i="3"/>
  <c r="F691" i="3"/>
  <c r="C691" i="3"/>
  <c r="I690" i="3"/>
  <c r="F690" i="3"/>
  <c r="C690" i="3"/>
  <c r="I689" i="3"/>
  <c r="F689" i="3"/>
  <c r="C689" i="3"/>
  <c r="I688" i="3"/>
  <c r="F688" i="3"/>
  <c r="C688" i="3"/>
  <c r="I687" i="3"/>
  <c r="F687" i="3"/>
  <c r="C687" i="3"/>
  <c r="I686" i="3"/>
  <c r="F686" i="3"/>
  <c r="C686" i="3"/>
  <c r="I685" i="3"/>
  <c r="F685" i="3"/>
  <c r="C685" i="3"/>
  <c r="I684" i="3"/>
  <c r="F684" i="3"/>
  <c r="C684" i="3"/>
  <c r="I683" i="3"/>
  <c r="F683" i="3"/>
  <c r="C683" i="3"/>
  <c r="I682" i="3"/>
  <c r="F682" i="3"/>
  <c r="C682" i="3"/>
  <c r="I681" i="3"/>
  <c r="F681" i="3"/>
  <c r="C681" i="3"/>
  <c r="I680" i="3"/>
  <c r="F680" i="3"/>
  <c r="C680" i="3"/>
  <c r="I679" i="3"/>
  <c r="F679" i="3"/>
  <c r="C679" i="3"/>
  <c r="I678" i="3"/>
  <c r="F678" i="3"/>
  <c r="C678" i="3"/>
  <c r="I677" i="3"/>
  <c r="F677" i="3"/>
  <c r="C677" i="3"/>
  <c r="I676" i="3"/>
  <c r="F676" i="3"/>
  <c r="C676" i="3"/>
  <c r="I675" i="3"/>
  <c r="F675" i="3"/>
  <c r="C675" i="3"/>
  <c r="I674" i="3"/>
  <c r="F674" i="3"/>
  <c r="C674" i="3"/>
  <c r="I673" i="3"/>
  <c r="F673" i="3"/>
  <c r="C673" i="3"/>
  <c r="I672" i="3"/>
  <c r="F672" i="3"/>
  <c r="C672" i="3"/>
  <c r="I671" i="3"/>
  <c r="F671" i="3"/>
  <c r="C671" i="3"/>
  <c r="I670" i="3"/>
  <c r="F670" i="3"/>
  <c r="C670" i="3"/>
  <c r="I669" i="3"/>
  <c r="F669" i="3"/>
  <c r="C669" i="3"/>
  <c r="I668" i="3"/>
  <c r="F668" i="3"/>
  <c r="C668" i="3"/>
  <c r="I667" i="3"/>
  <c r="F667" i="3"/>
  <c r="C667" i="3"/>
  <c r="I666" i="3"/>
  <c r="F666" i="3"/>
  <c r="C666" i="3"/>
  <c r="I665" i="3"/>
  <c r="F665" i="3"/>
  <c r="C665" i="3"/>
  <c r="I664" i="3"/>
  <c r="F664" i="3"/>
  <c r="C664" i="3"/>
  <c r="I663" i="3"/>
  <c r="F663" i="3"/>
  <c r="C663" i="3"/>
  <c r="I662" i="3"/>
  <c r="F662" i="3"/>
  <c r="C662" i="3"/>
  <c r="I661" i="3"/>
  <c r="F661" i="3"/>
  <c r="C661" i="3"/>
  <c r="I660" i="3"/>
  <c r="F660" i="3"/>
  <c r="C660" i="3"/>
  <c r="I659" i="3"/>
  <c r="F659" i="3"/>
  <c r="C659" i="3"/>
  <c r="I658" i="3"/>
  <c r="F658" i="3"/>
  <c r="C658" i="3"/>
  <c r="I657" i="3"/>
  <c r="F657" i="3"/>
  <c r="C657" i="3"/>
  <c r="I656" i="3"/>
  <c r="F656" i="3"/>
  <c r="C656" i="3"/>
  <c r="I655" i="3"/>
  <c r="F655" i="3"/>
  <c r="C655" i="3"/>
  <c r="I654" i="3"/>
  <c r="F654" i="3"/>
  <c r="C654" i="3"/>
  <c r="I653" i="3"/>
  <c r="F653" i="3"/>
  <c r="C653" i="3"/>
  <c r="I652" i="3"/>
  <c r="F652" i="3"/>
  <c r="C652" i="3"/>
  <c r="I651" i="3"/>
  <c r="F651" i="3"/>
  <c r="C651" i="3"/>
  <c r="I650" i="3"/>
  <c r="F650" i="3"/>
  <c r="C650" i="3"/>
  <c r="I649" i="3"/>
  <c r="F649" i="3"/>
  <c r="C649" i="3"/>
  <c r="I648" i="3"/>
  <c r="F648" i="3"/>
  <c r="C648" i="3"/>
  <c r="I647" i="3"/>
  <c r="F647" i="3"/>
  <c r="C647" i="3"/>
  <c r="I646" i="3"/>
  <c r="F646" i="3"/>
  <c r="C646" i="3"/>
  <c r="I645" i="3"/>
  <c r="F645" i="3"/>
  <c r="C645" i="3"/>
  <c r="I644" i="3"/>
  <c r="F644" i="3"/>
  <c r="C644" i="3"/>
  <c r="I643" i="3"/>
  <c r="F643" i="3"/>
  <c r="C643" i="3"/>
  <c r="I642" i="3"/>
  <c r="F642" i="3"/>
  <c r="C642" i="3"/>
  <c r="I641" i="3"/>
  <c r="F641" i="3"/>
  <c r="C641" i="3"/>
  <c r="I640" i="3"/>
  <c r="F640" i="3"/>
  <c r="C640" i="3"/>
  <c r="I639" i="3"/>
  <c r="F639" i="3"/>
  <c r="C639" i="3"/>
  <c r="I638" i="3"/>
  <c r="F638" i="3"/>
  <c r="C638" i="3"/>
  <c r="I637" i="3"/>
  <c r="F637" i="3"/>
  <c r="C637" i="3"/>
  <c r="I636" i="3"/>
  <c r="F636" i="3"/>
  <c r="C636" i="3"/>
  <c r="I635" i="3"/>
  <c r="F635" i="3"/>
  <c r="C635" i="3"/>
  <c r="I634" i="3"/>
  <c r="F634" i="3"/>
  <c r="C634" i="3"/>
  <c r="I633" i="3"/>
  <c r="F633" i="3"/>
  <c r="C633" i="3"/>
  <c r="I632" i="3"/>
  <c r="F632" i="3"/>
  <c r="C632" i="3"/>
  <c r="I631" i="3"/>
  <c r="F631" i="3"/>
  <c r="C631" i="3"/>
  <c r="I630" i="3"/>
  <c r="F630" i="3"/>
  <c r="C630" i="3"/>
  <c r="I629" i="3"/>
  <c r="F629" i="3"/>
  <c r="C629" i="3"/>
  <c r="I628" i="3"/>
  <c r="F628" i="3"/>
  <c r="C628" i="3"/>
  <c r="I627" i="3"/>
  <c r="F627" i="3"/>
  <c r="C627" i="3"/>
  <c r="I626" i="3"/>
  <c r="F626" i="3"/>
  <c r="C626" i="3"/>
  <c r="I625" i="3"/>
  <c r="F625" i="3"/>
  <c r="C625" i="3"/>
  <c r="I624" i="3"/>
  <c r="F624" i="3"/>
  <c r="C624" i="3"/>
  <c r="I623" i="3"/>
  <c r="F623" i="3"/>
  <c r="C623" i="3"/>
  <c r="I622" i="3"/>
  <c r="F622" i="3"/>
  <c r="C622" i="3"/>
  <c r="I621" i="3"/>
  <c r="F621" i="3"/>
  <c r="C621" i="3"/>
  <c r="I620" i="3"/>
  <c r="F620" i="3"/>
  <c r="C620" i="3"/>
  <c r="I619" i="3"/>
  <c r="F619" i="3"/>
  <c r="C619" i="3"/>
  <c r="I618" i="3"/>
  <c r="F618" i="3"/>
  <c r="C618" i="3"/>
  <c r="I617" i="3"/>
  <c r="F617" i="3"/>
  <c r="C617" i="3"/>
  <c r="I616" i="3"/>
  <c r="F616" i="3"/>
  <c r="C616" i="3"/>
  <c r="I615" i="3"/>
  <c r="F615" i="3"/>
  <c r="C615" i="3"/>
  <c r="I614" i="3"/>
  <c r="F614" i="3"/>
  <c r="C614" i="3"/>
  <c r="I613" i="3"/>
  <c r="F613" i="3"/>
  <c r="C613" i="3"/>
  <c r="I612" i="3"/>
  <c r="F612" i="3"/>
  <c r="C612" i="3"/>
  <c r="I611" i="3"/>
  <c r="F611" i="3"/>
  <c r="C611" i="3"/>
  <c r="I610" i="3"/>
  <c r="F610" i="3"/>
  <c r="C610" i="3"/>
  <c r="I609" i="3"/>
  <c r="F609" i="3"/>
  <c r="C609" i="3"/>
  <c r="I608" i="3"/>
  <c r="F608" i="3"/>
  <c r="C608" i="3"/>
  <c r="I607" i="3"/>
  <c r="F607" i="3"/>
  <c r="C607" i="3"/>
  <c r="I606" i="3"/>
  <c r="F606" i="3"/>
  <c r="C606" i="3"/>
  <c r="I605" i="3"/>
  <c r="F605" i="3"/>
  <c r="C605" i="3"/>
  <c r="I604" i="3"/>
  <c r="F604" i="3"/>
  <c r="C604" i="3"/>
  <c r="I603" i="3"/>
  <c r="F603" i="3"/>
  <c r="C603" i="3"/>
  <c r="I602" i="3"/>
  <c r="F602" i="3"/>
  <c r="C602" i="3"/>
  <c r="I601" i="3"/>
  <c r="F601" i="3"/>
  <c r="C601" i="3"/>
  <c r="I600" i="3"/>
  <c r="F600" i="3"/>
  <c r="C600" i="3"/>
  <c r="I599" i="3"/>
  <c r="F599" i="3"/>
  <c r="C599" i="3"/>
  <c r="I598" i="3"/>
  <c r="F598" i="3"/>
  <c r="C598" i="3"/>
  <c r="I597" i="3"/>
  <c r="F597" i="3"/>
  <c r="C597" i="3"/>
  <c r="I596" i="3"/>
  <c r="F596" i="3"/>
  <c r="C596" i="3"/>
  <c r="I595" i="3"/>
  <c r="F595" i="3"/>
  <c r="C595" i="3"/>
  <c r="I594" i="3"/>
  <c r="F594" i="3"/>
  <c r="C594" i="3"/>
  <c r="I593" i="3"/>
  <c r="F593" i="3"/>
  <c r="C593" i="3"/>
  <c r="I592" i="3"/>
  <c r="F592" i="3"/>
  <c r="C592" i="3"/>
  <c r="I591" i="3"/>
  <c r="F591" i="3"/>
  <c r="C591" i="3"/>
  <c r="I590" i="3"/>
  <c r="F590" i="3"/>
  <c r="C590" i="3"/>
  <c r="I589" i="3"/>
  <c r="F589" i="3"/>
  <c r="C589" i="3"/>
  <c r="I588" i="3"/>
  <c r="F588" i="3"/>
  <c r="C588" i="3"/>
  <c r="I587" i="3"/>
  <c r="F587" i="3"/>
  <c r="C587" i="3"/>
  <c r="I586" i="3"/>
  <c r="F586" i="3"/>
  <c r="C586" i="3"/>
  <c r="I585" i="3"/>
  <c r="F585" i="3"/>
  <c r="C585" i="3"/>
  <c r="I584" i="3"/>
  <c r="F584" i="3"/>
  <c r="C584" i="3"/>
  <c r="I583" i="3"/>
  <c r="F583" i="3"/>
  <c r="C583" i="3"/>
  <c r="I582" i="3"/>
  <c r="F582" i="3"/>
  <c r="C582" i="3"/>
  <c r="I581" i="3"/>
  <c r="F581" i="3"/>
  <c r="C581" i="3"/>
  <c r="I580" i="3"/>
  <c r="F580" i="3"/>
  <c r="C580" i="3"/>
  <c r="I579" i="3"/>
  <c r="F579" i="3"/>
  <c r="C579" i="3"/>
  <c r="I578" i="3"/>
  <c r="F578" i="3"/>
  <c r="C578" i="3"/>
  <c r="I577" i="3"/>
  <c r="F577" i="3"/>
  <c r="C577" i="3"/>
  <c r="I576" i="3"/>
  <c r="F576" i="3"/>
  <c r="C576" i="3"/>
  <c r="I575" i="3"/>
  <c r="F575" i="3"/>
  <c r="C575" i="3"/>
  <c r="I574" i="3"/>
  <c r="F574" i="3"/>
  <c r="C574" i="3"/>
  <c r="I573" i="3"/>
  <c r="F573" i="3"/>
  <c r="C573" i="3"/>
  <c r="I572" i="3"/>
  <c r="F572" i="3"/>
  <c r="C572" i="3"/>
  <c r="I571" i="3"/>
  <c r="F571" i="3"/>
  <c r="C571" i="3"/>
  <c r="I570" i="3"/>
  <c r="F570" i="3"/>
  <c r="C570" i="3"/>
  <c r="I569" i="3"/>
  <c r="F569" i="3"/>
  <c r="C569" i="3"/>
  <c r="I568" i="3"/>
  <c r="F568" i="3"/>
  <c r="C568" i="3"/>
  <c r="I567" i="3"/>
  <c r="F567" i="3"/>
  <c r="C567" i="3"/>
  <c r="I566" i="3"/>
  <c r="F566" i="3"/>
  <c r="C566" i="3"/>
  <c r="I565" i="3"/>
  <c r="F565" i="3"/>
  <c r="C565" i="3"/>
  <c r="I564" i="3"/>
  <c r="F564" i="3"/>
  <c r="C564" i="3"/>
  <c r="I563" i="3"/>
  <c r="F563" i="3"/>
  <c r="C563" i="3"/>
  <c r="I562" i="3"/>
  <c r="F562" i="3"/>
  <c r="C562" i="3"/>
  <c r="I561" i="3"/>
  <c r="F561" i="3"/>
  <c r="C561" i="3"/>
  <c r="I560" i="3"/>
  <c r="F560" i="3"/>
  <c r="C560" i="3"/>
  <c r="I559" i="3"/>
  <c r="F559" i="3"/>
  <c r="C559" i="3"/>
  <c r="I558" i="3"/>
  <c r="F558" i="3"/>
  <c r="C558" i="3"/>
  <c r="I557" i="3"/>
  <c r="F557" i="3"/>
  <c r="C557" i="3"/>
  <c r="I556" i="3"/>
  <c r="F556" i="3"/>
  <c r="C556" i="3"/>
  <c r="I555" i="3"/>
  <c r="F555" i="3"/>
  <c r="C555" i="3"/>
  <c r="I554" i="3"/>
  <c r="F554" i="3"/>
  <c r="C554" i="3"/>
  <c r="I553" i="3"/>
  <c r="F553" i="3"/>
  <c r="C553" i="3"/>
  <c r="I552" i="3"/>
  <c r="F552" i="3"/>
  <c r="C552" i="3"/>
  <c r="I551" i="3"/>
  <c r="F551" i="3"/>
  <c r="C551" i="3"/>
  <c r="I550" i="3"/>
  <c r="F550" i="3"/>
  <c r="C550" i="3"/>
  <c r="I549" i="3"/>
  <c r="F549" i="3"/>
  <c r="C549" i="3"/>
  <c r="I548" i="3"/>
  <c r="F548" i="3"/>
  <c r="C548" i="3"/>
  <c r="I547" i="3"/>
  <c r="F547" i="3"/>
  <c r="C547" i="3"/>
  <c r="I546" i="3"/>
  <c r="F546" i="3"/>
  <c r="C546" i="3"/>
  <c r="I545" i="3"/>
  <c r="F545" i="3"/>
  <c r="C545" i="3"/>
  <c r="I544" i="3"/>
  <c r="F544" i="3"/>
  <c r="C544" i="3"/>
  <c r="I543" i="3"/>
  <c r="F543" i="3"/>
  <c r="C543" i="3"/>
  <c r="I542" i="3"/>
  <c r="F542" i="3"/>
  <c r="C542" i="3"/>
  <c r="I541" i="3"/>
  <c r="F541" i="3"/>
  <c r="C541" i="3"/>
  <c r="I540" i="3"/>
  <c r="F540" i="3"/>
  <c r="C540" i="3"/>
  <c r="I539" i="3"/>
  <c r="F539" i="3"/>
  <c r="C539" i="3"/>
  <c r="I538" i="3"/>
  <c r="F538" i="3"/>
  <c r="C538" i="3"/>
  <c r="I537" i="3"/>
  <c r="F537" i="3"/>
  <c r="C537" i="3"/>
  <c r="I536" i="3"/>
  <c r="F536" i="3"/>
  <c r="C536" i="3"/>
  <c r="I535" i="3"/>
  <c r="F535" i="3"/>
  <c r="C535" i="3"/>
  <c r="I534" i="3"/>
  <c r="F534" i="3"/>
  <c r="C534" i="3"/>
  <c r="I533" i="3"/>
  <c r="F533" i="3"/>
  <c r="C533" i="3"/>
  <c r="I532" i="3"/>
  <c r="F532" i="3"/>
  <c r="C532" i="3"/>
  <c r="I531" i="3"/>
  <c r="F531" i="3"/>
  <c r="C531" i="3"/>
  <c r="I530" i="3"/>
  <c r="F530" i="3"/>
  <c r="C530" i="3"/>
  <c r="I529" i="3"/>
  <c r="F529" i="3"/>
  <c r="C529" i="3"/>
  <c r="I528" i="3"/>
  <c r="F528" i="3"/>
  <c r="C528" i="3"/>
  <c r="I527" i="3"/>
  <c r="F527" i="3"/>
  <c r="C527" i="3"/>
  <c r="I526" i="3"/>
  <c r="F526" i="3"/>
  <c r="C526" i="3"/>
  <c r="I525" i="3"/>
  <c r="F525" i="3"/>
  <c r="C525" i="3"/>
  <c r="I524" i="3"/>
  <c r="F524" i="3"/>
  <c r="C524" i="3"/>
  <c r="I523" i="3"/>
  <c r="F523" i="3"/>
  <c r="C523" i="3"/>
  <c r="I522" i="3"/>
  <c r="F522" i="3"/>
  <c r="C522" i="3"/>
  <c r="I521" i="3"/>
  <c r="F521" i="3"/>
  <c r="C521" i="3"/>
  <c r="I520" i="3"/>
  <c r="F520" i="3"/>
  <c r="C520" i="3"/>
  <c r="I519" i="3"/>
  <c r="F519" i="3"/>
  <c r="C519" i="3"/>
  <c r="I518" i="3"/>
  <c r="F518" i="3"/>
  <c r="C518" i="3"/>
  <c r="I517" i="3"/>
  <c r="F517" i="3"/>
  <c r="C517" i="3"/>
  <c r="I516" i="3"/>
  <c r="F516" i="3"/>
  <c r="C516" i="3"/>
  <c r="I515" i="3"/>
  <c r="F515" i="3"/>
  <c r="C515" i="3"/>
  <c r="I514" i="3"/>
  <c r="F514" i="3"/>
  <c r="C514" i="3"/>
  <c r="I513" i="3"/>
  <c r="F513" i="3"/>
  <c r="C513" i="3"/>
  <c r="I512" i="3"/>
  <c r="F512" i="3"/>
  <c r="C512" i="3"/>
  <c r="I511" i="3"/>
  <c r="F511" i="3"/>
  <c r="C511" i="3"/>
  <c r="I510" i="3"/>
  <c r="F510" i="3"/>
  <c r="C510" i="3"/>
  <c r="I509" i="3"/>
  <c r="F509" i="3"/>
  <c r="C509" i="3"/>
  <c r="I508" i="3"/>
  <c r="F508" i="3"/>
  <c r="C508" i="3"/>
  <c r="I507" i="3"/>
  <c r="F507" i="3"/>
  <c r="C507" i="3"/>
  <c r="I506" i="3"/>
  <c r="F506" i="3"/>
  <c r="C506" i="3"/>
  <c r="I505" i="3"/>
  <c r="F505" i="3"/>
  <c r="C505" i="3"/>
  <c r="I504" i="3"/>
  <c r="F504" i="3"/>
  <c r="C504" i="3"/>
  <c r="I503" i="3"/>
  <c r="F503" i="3"/>
  <c r="C503" i="3"/>
  <c r="I502" i="3"/>
  <c r="F502" i="3"/>
  <c r="C502" i="3"/>
  <c r="I501" i="3"/>
  <c r="F501" i="3"/>
  <c r="C501" i="3"/>
  <c r="I500" i="3"/>
  <c r="F500" i="3"/>
  <c r="C500" i="3"/>
  <c r="I499" i="3"/>
  <c r="F499" i="3"/>
  <c r="C499" i="3"/>
  <c r="I498" i="3"/>
  <c r="F498" i="3"/>
  <c r="C498" i="3"/>
  <c r="I497" i="3"/>
  <c r="F497" i="3"/>
  <c r="C497" i="3"/>
  <c r="I496" i="3"/>
  <c r="F496" i="3"/>
  <c r="C496" i="3"/>
  <c r="I495" i="3"/>
  <c r="F495" i="3"/>
  <c r="C495" i="3"/>
  <c r="I494" i="3"/>
  <c r="F494" i="3"/>
  <c r="C494" i="3"/>
  <c r="I493" i="3"/>
  <c r="F493" i="3"/>
  <c r="C493" i="3"/>
  <c r="I492" i="3"/>
  <c r="F492" i="3"/>
  <c r="C492" i="3"/>
  <c r="I491" i="3"/>
  <c r="F491" i="3"/>
  <c r="C491" i="3"/>
  <c r="I490" i="3"/>
  <c r="F490" i="3"/>
  <c r="C490" i="3"/>
  <c r="I489" i="3"/>
  <c r="F489" i="3"/>
  <c r="C489" i="3"/>
  <c r="I488" i="3"/>
  <c r="F488" i="3"/>
  <c r="C488" i="3"/>
  <c r="I487" i="3"/>
  <c r="F487" i="3"/>
  <c r="C487" i="3"/>
  <c r="I486" i="3"/>
  <c r="F486" i="3"/>
  <c r="C486" i="3"/>
  <c r="I485" i="3"/>
  <c r="F485" i="3"/>
  <c r="C485" i="3"/>
  <c r="I484" i="3"/>
  <c r="F484" i="3"/>
  <c r="C484" i="3"/>
  <c r="I483" i="3"/>
  <c r="F483" i="3"/>
  <c r="C483" i="3"/>
  <c r="I482" i="3"/>
  <c r="F482" i="3"/>
  <c r="C482" i="3"/>
  <c r="I481" i="3"/>
  <c r="F481" i="3"/>
  <c r="C481" i="3"/>
  <c r="I480" i="3"/>
  <c r="F480" i="3"/>
  <c r="C480" i="3"/>
  <c r="I479" i="3"/>
  <c r="F479" i="3"/>
  <c r="C479" i="3"/>
  <c r="I478" i="3"/>
  <c r="F478" i="3"/>
  <c r="C478" i="3"/>
  <c r="I477" i="3"/>
  <c r="F477" i="3"/>
  <c r="C477" i="3"/>
  <c r="I476" i="3"/>
  <c r="F476" i="3"/>
  <c r="C476" i="3"/>
  <c r="I475" i="3"/>
  <c r="F475" i="3"/>
  <c r="C475" i="3"/>
  <c r="I474" i="3"/>
  <c r="F474" i="3"/>
  <c r="C474" i="3"/>
  <c r="I473" i="3"/>
  <c r="F473" i="3"/>
  <c r="C473" i="3"/>
  <c r="I472" i="3"/>
  <c r="F472" i="3"/>
  <c r="C472" i="3"/>
  <c r="I471" i="3"/>
  <c r="F471" i="3"/>
  <c r="C471" i="3"/>
  <c r="I470" i="3"/>
  <c r="F470" i="3"/>
  <c r="C470" i="3"/>
  <c r="I469" i="3"/>
  <c r="F469" i="3"/>
  <c r="C469" i="3"/>
  <c r="I468" i="3"/>
  <c r="F468" i="3"/>
  <c r="C468" i="3"/>
  <c r="I467" i="3"/>
  <c r="F467" i="3"/>
  <c r="C467" i="3"/>
  <c r="I466" i="3"/>
  <c r="F466" i="3"/>
  <c r="C466" i="3"/>
  <c r="I465" i="3"/>
  <c r="F465" i="3"/>
  <c r="C465" i="3"/>
  <c r="I464" i="3"/>
  <c r="F464" i="3"/>
  <c r="C464" i="3"/>
  <c r="I463" i="3"/>
  <c r="F463" i="3"/>
  <c r="C463" i="3"/>
  <c r="I462" i="3"/>
  <c r="F462" i="3"/>
  <c r="C462" i="3"/>
  <c r="I461" i="3"/>
  <c r="F461" i="3"/>
  <c r="C461" i="3"/>
  <c r="I460" i="3"/>
  <c r="F460" i="3"/>
  <c r="C460" i="3"/>
  <c r="I459" i="3"/>
  <c r="F459" i="3"/>
  <c r="C459" i="3"/>
  <c r="I458" i="3"/>
  <c r="F458" i="3"/>
  <c r="C458" i="3"/>
  <c r="I457" i="3"/>
  <c r="F457" i="3"/>
  <c r="C457" i="3"/>
  <c r="I456" i="3"/>
  <c r="F456" i="3"/>
  <c r="C456" i="3"/>
  <c r="I455" i="3"/>
  <c r="F455" i="3"/>
  <c r="C455" i="3"/>
  <c r="I454" i="3"/>
  <c r="F454" i="3"/>
  <c r="C454" i="3"/>
  <c r="I453" i="3"/>
  <c r="F453" i="3"/>
  <c r="C453" i="3"/>
  <c r="I452" i="3"/>
  <c r="F452" i="3"/>
  <c r="C452" i="3"/>
  <c r="I451" i="3"/>
  <c r="F451" i="3"/>
  <c r="C451" i="3"/>
  <c r="I450" i="3"/>
  <c r="F450" i="3"/>
  <c r="C450" i="3"/>
  <c r="I449" i="3"/>
  <c r="F449" i="3"/>
  <c r="C449" i="3"/>
  <c r="I448" i="3"/>
  <c r="F448" i="3"/>
  <c r="C448" i="3"/>
  <c r="I447" i="3"/>
  <c r="F447" i="3"/>
  <c r="C447" i="3"/>
  <c r="I446" i="3"/>
  <c r="F446" i="3"/>
  <c r="C446" i="3"/>
  <c r="I445" i="3"/>
  <c r="F445" i="3"/>
  <c r="C445" i="3"/>
  <c r="I444" i="3"/>
  <c r="F444" i="3"/>
  <c r="C444" i="3"/>
  <c r="I443" i="3"/>
  <c r="F443" i="3"/>
  <c r="C443" i="3"/>
  <c r="I442" i="3"/>
  <c r="F442" i="3"/>
  <c r="C442" i="3"/>
  <c r="I441" i="3"/>
  <c r="F441" i="3"/>
  <c r="C441" i="3"/>
  <c r="I440" i="3"/>
  <c r="F440" i="3"/>
  <c r="C440" i="3"/>
  <c r="I439" i="3"/>
  <c r="F439" i="3"/>
  <c r="C439" i="3"/>
  <c r="I438" i="3"/>
  <c r="F438" i="3"/>
  <c r="C438" i="3"/>
  <c r="I437" i="3"/>
  <c r="F437" i="3"/>
  <c r="C437" i="3"/>
  <c r="I436" i="3"/>
  <c r="F436" i="3"/>
  <c r="C436" i="3"/>
  <c r="I435" i="3"/>
  <c r="F435" i="3"/>
  <c r="C435" i="3"/>
  <c r="I434" i="3"/>
  <c r="F434" i="3"/>
  <c r="C434" i="3"/>
  <c r="I433" i="3"/>
  <c r="F433" i="3"/>
  <c r="C433" i="3"/>
  <c r="I432" i="3"/>
  <c r="F432" i="3"/>
  <c r="C432" i="3"/>
  <c r="I431" i="3"/>
  <c r="F431" i="3"/>
  <c r="C431" i="3"/>
  <c r="I430" i="3"/>
  <c r="F430" i="3"/>
  <c r="C430" i="3"/>
  <c r="I429" i="3"/>
  <c r="F429" i="3"/>
  <c r="C429" i="3"/>
  <c r="I428" i="3"/>
  <c r="F428" i="3"/>
  <c r="C428" i="3"/>
  <c r="I427" i="3"/>
  <c r="F427" i="3"/>
  <c r="C427" i="3"/>
  <c r="I426" i="3"/>
  <c r="F426" i="3"/>
  <c r="C426" i="3"/>
  <c r="I425" i="3"/>
  <c r="F425" i="3"/>
  <c r="C425" i="3"/>
  <c r="I424" i="3"/>
  <c r="F424" i="3"/>
  <c r="C424" i="3"/>
  <c r="I423" i="3"/>
  <c r="F423" i="3"/>
  <c r="C423" i="3"/>
  <c r="I422" i="3"/>
  <c r="F422" i="3"/>
  <c r="C422" i="3"/>
  <c r="I421" i="3"/>
  <c r="F421" i="3"/>
  <c r="C421" i="3"/>
  <c r="I420" i="3"/>
  <c r="F420" i="3"/>
  <c r="C420" i="3"/>
  <c r="I419" i="3"/>
  <c r="F419" i="3"/>
  <c r="C419" i="3"/>
  <c r="I418" i="3"/>
  <c r="F418" i="3"/>
  <c r="C418" i="3"/>
  <c r="I417" i="3"/>
  <c r="F417" i="3"/>
  <c r="C417" i="3"/>
  <c r="I416" i="3"/>
  <c r="F416" i="3"/>
  <c r="C416" i="3"/>
  <c r="I415" i="3"/>
  <c r="F415" i="3"/>
  <c r="C415" i="3"/>
  <c r="I414" i="3"/>
  <c r="F414" i="3"/>
  <c r="C414" i="3"/>
  <c r="I413" i="3"/>
  <c r="F413" i="3"/>
  <c r="C413" i="3"/>
  <c r="I412" i="3"/>
  <c r="F412" i="3"/>
  <c r="C412" i="3"/>
  <c r="I411" i="3"/>
  <c r="F411" i="3"/>
  <c r="C411" i="3"/>
  <c r="I410" i="3"/>
  <c r="F410" i="3"/>
  <c r="C410" i="3"/>
  <c r="I409" i="3"/>
  <c r="F409" i="3"/>
  <c r="C409" i="3"/>
  <c r="I408" i="3"/>
  <c r="F408" i="3"/>
  <c r="C408" i="3"/>
  <c r="I407" i="3"/>
  <c r="F407" i="3"/>
  <c r="C407" i="3"/>
  <c r="I406" i="3"/>
  <c r="F406" i="3"/>
  <c r="C406" i="3"/>
  <c r="I405" i="3"/>
  <c r="F405" i="3"/>
  <c r="C405" i="3"/>
  <c r="I404" i="3"/>
  <c r="F404" i="3"/>
  <c r="C404" i="3"/>
  <c r="I403" i="3"/>
  <c r="F403" i="3"/>
  <c r="C403" i="3"/>
  <c r="I402" i="3"/>
  <c r="F402" i="3"/>
  <c r="C402" i="3"/>
  <c r="I401" i="3"/>
  <c r="F401" i="3"/>
  <c r="C401" i="3"/>
  <c r="I400" i="3"/>
  <c r="F400" i="3"/>
  <c r="C400" i="3"/>
  <c r="I399" i="3"/>
  <c r="F399" i="3"/>
  <c r="C399" i="3"/>
  <c r="I398" i="3"/>
  <c r="F398" i="3"/>
  <c r="C398" i="3"/>
  <c r="I397" i="3"/>
  <c r="F397" i="3"/>
  <c r="C397" i="3"/>
  <c r="I396" i="3"/>
  <c r="F396" i="3"/>
  <c r="C396" i="3"/>
  <c r="I395" i="3"/>
  <c r="F395" i="3"/>
  <c r="C395" i="3"/>
  <c r="I394" i="3"/>
  <c r="F394" i="3"/>
  <c r="C394" i="3"/>
  <c r="I393" i="3"/>
  <c r="F393" i="3"/>
  <c r="C393" i="3"/>
  <c r="I392" i="3"/>
  <c r="F392" i="3"/>
  <c r="C392" i="3"/>
  <c r="I391" i="3"/>
  <c r="F391" i="3"/>
  <c r="C391" i="3"/>
  <c r="I390" i="3"/>
  <c r="F390" i="3"/>
  <c r="C390" i="3"/>
  <c r="I389" i="3"/>
  <c r="F389" i="3"/>
  <c r="C389" i="3"/>
  <c r="I388" i="3"/>
  <c r="F388" i="3"/>
  <c r="C388" i="3"/>
  <c r="I387" i="3"/>
  <c r="F387" i="3"/>
  <c r="C387" i="3"/>
  <c r="I386" i="3"/>
  <c r="F386" i="3"/>
  <c r="C386" i="3"/>
  <c r="I385" i="3"/>
  <c r="F385" i="3"/>
  <c r="C385" i="3"/>
  <c r="I384" i="3"/>
  <c r="F384" i="3"/>
  <c r="C384" i="3"/>
  <c r="I383" i="3"/>
  <c r="F383" i="3"/>
  <c r="C383" i="3"/>
  <c r="I382" i="3"/>
  <c r="F382" i="3"/>
  <c r="C382" i="3"/>
  <c r="I381" i="3"/>
  <c r="F381" i="3"/>
  <c r="C381" i="3"/>
  <c r="I380" i="3"/>
  <c r="F380" i="3"/>
  <c r="C380" i="3"/>
  <c r="I379" i="3"/>
  <c r="F379" i="3"/>
  <c r="C379" i="3"/>
  <c r="I378" i="3"/>
  <c r="F378" i="3"/>
  <c r="C378" i="3"/>
  <c r="I377" i="3"/>
  <c r="F377" i="3"/>
  <c r="C377" i="3"/>
  <c r="I376" i="3"/>
  <c r="F376" i="3"/>
  <c r="C376" i="3"/>
  <c r="I375" i="3"/>
  <c r="F375" i="3"/>
  <c r="C375" i="3"/>
  <c r="I374" i="3"/>
  <c r="F374" i="3"/>
  <c r="C374" i="3"/>
  <c r="I373" i="3"/>
  <c r="F373" i="3"/>
  <c r="C373" i="3"/>
  <c r="I372" i="3"/>
  <c r="F372" i="3"/>
  <c r="C372" i="3"/>
  <c r="I371" i="3"/>
  <c r="F371" i="3"/>
  <c r="C371" i="3"/>
  <c r="I370" i="3"/>
  <c r="F370" i="3"/>
  <c r="C370" i="3"/>
  <c r="I369" i="3"/>
  <c r="F369" i="3"/>
  <c r="C369" i="3"/>
  <c r="I368" i="3"/>
  <c r="F368" i="3"/>
  <c r="C368" i="3"/>
  <c r="I367" i="3"/>
  <c r="F367" i="3"/>
  <c r="C367" i="3"/>
  <c r="I366" i="3"/>
  <c r="F366" i="3"/>
  <c r="C366" i="3"/>
  <c r="I365" i="3"/>
  <c r="F365" i="3"/>
  <c r="C365" i="3"/>
  <c r="I364" i="3"/>
  <c r="F364" i="3"/>
  <c r="C364" i="3"/>
  <c r="I363" i="3"/>
  <c r="F363" i="3"/>
  <c r="C363" i="3"/>
  <c r="I362" i="3"/>
  <c r="F362" i="3"/>
  <c r="C362" i="3"/>
  <c r="I361" i="3"/>
  <c r="F361" i="3"/>
  <c r="C361" i="3"/>
  <c r="I360" i="3"/>
  <c r="F360" i="3"/>
  <c r="C360" i="3"/>
  <c r="I359" i="3"/>
  <c r="F359" i="3"/>
  <c r="C359" i="3"/>
  <c r="I358" i="3"/>
  <c r="F358" i="3"/>
  <c r="C358" i="3"/>
  <c r="I357" i="3"/>
  <c r="F357" i="3"/>
  <c r="C357" i="3"/>
  <c r="I356" i="3"/>
  <c r="F356" i="3"/>
  <c r="C356" i="3"/>
  <c r="I355" i="3"/>
  <c r="F355" i="3"/>
  <c r="C355" i="3"/>
  <c r="I354" i="3"/>
  <c r="F354" i="3"/>
  <c r="C354" i="3"/>
  <c r="I353" i="3"/>
  <c r="F353" i="3"/>
  <c r="C353" i="3"/>
  <c r="I352" i="3"/>
  <c r="F352" i="3"/>
  <c r="C352" i="3"/>
  <c r="I351" i="3"/>
  <c r="F351" i="3"/>
  <c r="C351" i="3"/>
  <c r="I350" i="3"/>
  <c r="F350" i="3"/>
  <c r="C350" i="3"/>
  <c r="I349" i="3"/>
  <c r="F349" i="3"/>
  <c r="C349" i="3"/>
  <c r="I348" i="3"/>
  <c r="F348" i="3"/>
  <c r="C348" i="3"/>
  <c r="I347" i="3"/>
  <c r="F347" i="3"/>
  <c r="C347" i="3"/>
  <c r="I346" i="3"/>
  <c r="F346" i="3"/>
  <c r="C346" i="3"/>
  <c r="I345" i="3"/>
  <c r="F345" i="3"/>
  <c r="C345" i="3"/>
  <c r="I344" i="3"/>
  <c r="F344" i="3"/>
  <c r="C344" i="3"/>
  <c r="I343" i="3"/>
  <c r="F343" i="3"/>
  <c r="C343" i="3"/>
  <c r="I342" i="3"/>
  <c r="F342" i="3"/>
  <c r="C342" i="3"/>
  <c r="I341" i="3"/>
  <c r="F341" i="3"/>
  <c r="C341" i="3"/>
  <c r="I340" i="3"/>
  <c r="F340" i="3"/>
  <c r="C340" i="3"/>
  <c r="I339" i="3"/>
  <c r="F339" i="3"/>
  <c r="C339" i="3"/>
  <c r="I338" i="3"/>
  <c r="F338" i="3"/>
  <c r="C338" i="3"/>
  <c r="I337" i="3"/>
  <c r="F337" i="3"/>
  <c r="C337" i="3"/>
  <c r="I336" i="3"/>
  <c r="F336" i="3"/>
  <c r="C336" i="3"/>
  <c r="I335" i="3"/>
  <c r="F335" i="3"/>
  <c r="C335" i="3"/>
  <c r="I334" i="3"/>
  <c r="F334" i="3"/>
  <c r="C334" i="3"/>
  <c r="I333" i="3"/>
  <c r="F333" i="3"/>
  <c r="C333" i="3"/>
  <c r="I332" i="3"/>
  <c r="F332" i="3"/>
  <c r="C332" i="3"/>
  <c r="I331" i="3"/>
  <c r="F331" i="3"/>
  <c r="C331" i="3"/>
  <c r="I330" i="3"/>
  <c r="F330" i="3"/>
  <c r="C330" i="3"/>
  <c r="I329" i="3"/>
  <c r="F329" i="3"/>
  <c r="C329" i="3"/>
  <c r="I328" i="3"/>
  <c r="F328" i="3"/>
  <c r="C328" i="3"/>
  <c r="I327" i="3"/>
  <c r="F327" i="3"/>
  <c r="C327" i="3"/>
  <c r="I326" i="3"/>
  <c r="F326" i="3"/>
  <c r="C326" i="3"/>
  <c r="I325" i="3"/>
  <c r="F325" i="3"/>
  <c r="C325" i="3"/>
  <c r="I324" i="3"/>
  <c r="F324" i="3"/>
  <c r="C324" i="3"/>
  <c r="I323" i="3"/>
  <c r="F323" i="3"/>
  <c r="C323" i="3"/>
  <c r="I322" i="3"/>
  <c r="F322" i="3"/>
  <c r="C322" i="3"/>
  <c r="I321" i="3"/>
  <c r="F321" i="3"/>
  <c r="C321" i="3"/>
  <c r="I320" i="3"/>
  <c r="F320" i="3"/>
  <c r="C320" i="3"/>
  <c r="I319" i="3"/>
  <c r="F319" i="3"/>
  <c r="C319" i="3"/>
  <c r="I318" i="3"/>
  <c r="F318" i="3"/>
  <c r="C318" i="3"/>
  <c r="I317" i="3"/>
  <c r="F317" i="3"/>
  <c r="C317" i="3"/>
  <c r="I316" i="3"/>
  <c r="F316" i="3"/>
  <c r="C316" i="3"/>
  <c r="I315" i="3"/>
  <c r="F315" i="3"/>
  <c r="C315" i="3"/>
  <c r="I314" i="3"/>
  <c r="F314" i="3"/>
  <c r="C314" i="3"/>
  <c r="I313" i="3"/>
  <c r="F313" i="3"/>
  <c r="C313" i="3"/>
  <c r="I312" i="3"/>
  <c r="F312" i="3"/>
  <c r="C312" i="3"/>
  <c r="I311" i="3"/>
  <c r="F311" i="3"/>
  <c r="C311" i="3"/>
  <c r="I310" i="3"/>
  <c r="F310" i="3"/>
  <c r="C310" i="3"/>
  <c r="I309" i="3"/>
  <c r="F309" i="3"/>
  <c r="C309" i="3"/>
  <c r="I308" i="3"/>
  <c r="F308" i="3"/>
  <c r="C308" i="3"/>
  <c r="I307" i="3"/>
  <c r="F307" i="3"/>
  <c r="C307" i="3"/>
  <c r="I306" i="3"/>
  <c r="F306" i="3"/>
  <c r="C306" i="3"/>
  <c r="I305" i="3"/>
  <c r="F305" i="3"/>
  <c r="C305" i="3"/>
  <c r="I304" i="3"/>
  <c r="F304" i="3"/>
  <c r="C304" i="3"/>
  <c r="I303" i="3"/>
  <c r="F303" i="3"/>
  <c r="C303" i="3"/>
  <c r="I302" i="3"/>
  <c r="F302" i="3"/>
  <c r="C302" i="3"/>
  <c r="I301" i="3"/>
  <c r="F301" i="3"/>
  <c r="C301" i="3"/>
  <c r="I300" i="3"/>
  <c r="F300" i="3"/>
  <c r="C300" i="3"/>
  <c r="I299" i="3"/>
  <c r="F299" i="3"/>
  <c r="C299" i="3"/>
  <c r="I298" i="3"/>
  <c r="F298" i="3"/>
  <c r="C298" i="3"/>
  <c r="I297" i="3"/>
  <c r="F297" i="3"/>
  <c r="C297" i="3"/>
  <c r="I296" i="3"/>
  <c r="F296" i="3"/>
  <c r="C296" i="3"/>
  <c r="I295" i="3"/>
  <c r="F295" i="3"/>
  <c r="C295" i="3"/>
  <c r="I294" i="3"/>
  <c r="F294" i="3"/>
  <c r="C294" i="3"/>
  <c r="I293" i="3"/>
  <c r="F293" i="3"/>
  <c r="C293" i="3"/>
  <c r="I292" i="3"/>
  <c r="F292" i="3"/>
  <c r="C292" i="3"/>
  <c r="I291" i="3"/>
  <c r="F291" i="3"/>
  <c r="C291" i="3"/>
  <c r="I290" i="3"/>
  <c r="F290" i="3"/>
  <c r="C290" i="3"/>
  <c r="I289" i="3"/>
  <c r="F289" i="3"/>
  <c r="C289" i="3"/>
  <c r="I288" i="3"/>
  <c r="F288" i="3"/>
  <c r="C288" i="3"/>
  <c r="I287" i="3"/>
  <c r="F287" i="3"/>
  <c r="C287" i="3"/>
  <c r="I286" i="3"/>
  <c r="F286" i="3"/>
  <c r="C286" i="3"/>
  <c r="I285" i="3"/>
  <c r="F285" i="3"/>
  <c r="C285" i="3"/>
  <c r="I284" i="3"/>
  <c r="F284" i="3"/>
  <c r="C284" i="3"/>
  <c r="I283" i="3"/>
  <c r="F283" i="3"/>
  <c r="C283" i="3"/>
  <c r="I282" i="3"/>
  <c r="F282" i="3"/>
  <c r="C282" i="3"/>
  <c r="I281" i="3"/>
  <c r="F281" i="3"/>
  <c r="C281" i="3"/>
  <c r="I280" i="3"/>
  <c r="F280" i="3"/>
  <c r="C280" i="3"/>
  <c r="I279" i="3"/>
  <c r="F279" i="3"/>
  <c r="C279" i="3"/>
  <c r="I278" i="3"/>
  <c r="F278" i="3"/>
  <c r="C278" i="3"/>
  <c r="I277" i="3"/>
  <c r="F277" i="3"/>
  <c r="C277" i="3"/>
  <c r="I276" i="3"/>
  <c r="F276" i="3"/>
  <c r="C276" i="3"/>
  <c r="I275" i="3"/>
  <c r="F275" i="3"/>
  <c r="C275" i="3"/>
  <c r="I274" i="3"/>
  <c r="F274" i="3"/>
  <c r="C274" i="3"/>
  <c r="I273" i="3"/>
  <c r="F273" i="3"/>
  <c r="C273" i="3"/>
  <c r="I272" i="3"/>
  <c r="F272" i="3"/>
  <c r="C272" i="3"/>
  <c r="I271" i="3"/>
  <c r="F271" i="3"/>
  <c r="C271" i="3"/>
  <c r="I270" i="3"/>
  <c r="F270" i="3"/>
  <c r="C270" i="3"/>
  <c r="I269" i="3"/>
  <c r="F269" i="3"/>
  <c r="C269" i="3"/>
  <c r="I268" i="3"/>
  <c r="F268" i="3"/>
  <c r="C268" i="3"/>
  <c r="I267" i="3"/>
  <c r="F267" i="3"/>
  <c r="C267" i="3"/>
  <c r="I266" i="3"/>
  <c r="F266" i="3"/>
  <c r="C266" i="3"/>
  <c r="I265" i="3"/>
  <c r="F265" i="3"/>
  <c r="C265" i="3"/>
  <c r="I264" i="3"/>
  <c r="F264" i="3"/>
  <c r="C264" i="3"/>
  <c r="I263" i="3"/>
  <c r="F263" i="3"/>
  <c r="C263" i="3"/>
  <c r="I262" i="3"/>
  <c r="F262" i="3"/>
  <c r="C262" i="3"/>
  <c r="I261" i="3"/>
  <c r="F261" i="3"/>
  <c r="C261" i="3"/>
  <c r="I260" i="3"/>
  <c r="F260" i="3"/>
  <c r="C260" i="3"/>
  <c r="I259" i="3"/>
  <c r="F259" i="3"/>
  <c r="C259" i="3"/>
  <c r="I258" i="3"/>
  <c r="F258" i="3"/>
  <c r="C258" i="3"/>
  <c r="I257" i="3"/>
  <c r="F257" i="3"/>
  <c r="C257" i="3"/>
  <c r="I256" i="3"/>
  <c r="F256" i="3"/>
  <c r="C256" i="3"/>
  <c r="I255" i="3"/>
  <c r="F255" i="3"/>
  <c r="C255" i="3"/>
  <c r="I254" i="3"/>
  <c r="F254" i="3"/>
  <c r="C254" i="3"/>
  <c r="I253" i="3"/>
  <c r="F253" i="3"/>
  <c r="C253" i="3"/>
  <c r="I252" i="3"/>
  <c r="F252" i="3"/>
  <c r="C252" i="3"/>
  <c r="I251" i="3"/>
  <c r="F251" i="3"/>
  <c r="C251" i="3"/>
  <c r="I250" i="3"/>
  <c r="F250" i="3"/>
  <c r="C250" i="3"/>
  <c r="I249" i="3"/>
  <c r="F249" i="3"/>
  <c r="C249" i="3"/>
  <c r="I248" i="3"/>
  <c r="F248" i="3"/>
  <c r="C248" i="3"/>
  <c r="I247" i="3"/>
  <c r="F247" i="3"/>
  <c r="C247" i="3"/>
  <c r="I246" i="3"/>
  <c r="F246" i="3"/>
  <c r="C246" i="3"/>
  <c r="I245" i="3"/>
  <c r="F245" i="3"/>
  <c r="C245" i="3"/>
  <c r="I244" i="3"/>
  <c r="F244" i="3"/>
  <c r="C244" i="3"/>
  <c r="I243" i="3"/>
  <c r="F243" i="3"/>
  <c r="C243" i="3"/>
  <c r="I242" i="3"/>
  <c r="F242" i="3"/>
  <c r="C242" i="3"/>
  <c r="I241" i="3"/>
  <c r="F241" i="3"/>
  <c r="C241" i="3"/>
  <c r="I240" i="3"/>
  <c r="F240" i="3"/>
  <c r="C240" i="3"/>
  <c r="I239" i="3"/>
  <c r="F239" i="3"/>
  <c r="C239" i="3"/>
  <c r="I238" i="3"/>
  <c r="F238" i="3"/>
  <c r="C238" i="3"/>
  <c r="I237" i="3"/>
  <c r="F237" i="3"/>
  <c r="C237" i="3"/>
  <c r="I236" i="3"/>
  <c r="F236" i="3"/>
  <c r="C236" i="3"/>
  <c r="I235" i="3"/>
  <c r="F235" i="3"/>
  <c r="C235" i="3"/>
  <c r="I234" i="3"/>
  <c r="F234" i="3"/>
  <c r="C234" i="3"/>
  <c r="I233" i="3"/>
  <c r="F233" i="3"/>
  <c r="C233" i="3"/>
  <c r="I232" i="3"/>
  <c r="F232" i="3"/>
  <c r="C232" i="3"/>
  <c r="I231" i="3"/>
  <c r="F231" i="3"/>
  <c r="C231" i="3"/>
  <c r="I230" i="3"/>
  <c r="F230" i="3"/>
  <c r="C230" i="3"/>
  <c r="I229" i="3"/>
  <c r="F229" i="3"/>
  <c r="C229" i="3"/>
  <c r="I228" i="3"/>
  <c r="F228" i="3"/>
  <c r="C228" i="3"/>
  <c r="I227" i="3"/>
  <c r="F227" i="3"/>
  <c r="C227" i="3"/>
  <c r="I226" i="3"/>
  <c r="F226" i="3"/>
  <c r="C226" i="3"/>
  <c r="I225" i="3"/>
  <c r="F225" i="3"/>
  <c r="C225" i="3"/>
  <c r="I224" i="3"/>
  <c r="F224" i="3"/>
  <c r="C224" i="3"/>
  <c r="I223" i="3"/>
  <c r="F223" i="3"/>
  <c r="C223" i="3"/>
  <c r="I222" i="3"/>
  <c r="F222" i="3"/>
  <c r="C222" i="3"/>
  <c r="I221" i="3"/>
  <c r="F221" i="3"/>
  <c r="C221" i="3"/>
  <c r="I220" i="3"/>
  <c r="F220" i="3"/>
  <c r="C220" i="3"/>
  <c r="I219" i="3"/>
  <c r="F219" i="3"/>
  <c r="C219" i="3"/>
  <c r="I218" i="3"/>
  <c r="F218" i="3"/>
  <c r="C218" i="3"/>
  <c r="I217" i="3"/>
  <c r="F217" i="3"/>
  <c r="C217" i="3"/>
  <c r="I216" i="3"/>
  <c r="F216" i="3"/>
  <c r="C216" i="3"/>
  <c r="I215" i="3"/>
  <c r="F215" i="3"/>
  <c r="C215" i="3"/>
  <c r="I214" i="3"/>
  <c r="F214" i="3"/>
  <c r="C214" i="3"/>
  <c r="I213" i="3"/>
  <c r="F213" i="3"/>
  <c r="C213" i="3"/>
  <c r="I212" i="3"/>
  <c r="F212" i="3"/>
  <c r="C212" i="3"/>
  <c r="I211" i="3"/>
  <c r="F211" i="3"/>
  <c r="C211" i="3"/>
  <c r="I210" i="3"/>
  <c r="F210" i="3"/>
  <c r="C210" i="3"/>
  <c r="I209" i="3"/>
  <c r="F209" i="3"/>
  <c r="C209" i="3"/>
  <c r="I208" i="3"/>
  <c r="F208" i="3"/>
  <c r="C208" i="3"/>
  <c r="I207" i="3"/>
  <c r="F207" i="3"/>
  <c r="C207" i="3"/>
  <c r="I206" i="3"/>
  <c r="F206" i="3"/>
  <c r="C206" i="3"/>
  <c r="I205" i="3"/>
  <c r="F205" i="3"/>
  <c r="C205" i="3"/>
  <c r="I204" i="3"/>
  <c r="F204" i="3"/>
  <c r="C204" i="3"/>
  <c r="I203" i="3"/>
  <c r="F203" i="3"/>
  <c r="C203" i="3"/>
  <c r="I202" i="3"/>
  <c r="F202" i="3"/>
  <c r="C202" i="3"/>
  <c r="I201" i="3"/>
  <c r="F201" i="3"/>
  <c r="C201" i="3"/>
  <c r="I200" i="3"/>
  <c r="F200" i="3"/>
  <c r="C200" i="3"/>
  <c r="I199" i="3"/>
  <c r="F199" i="3"/>
  <c r="C199" i="3"/>
  <c r="I198" i="3"/>
  <c r="F198" i="3"/>
  <c r="C198" i="3"/>
  <c r="I197" i="3"/>
  <c r="F197" i="3"/>
  <c r="C197" i="3"/>
  <c r="I196" i="3"/>
  <c r="F196" i="3"/>
  <c r="C196" i="3"/>
  <c r="I195" i="3"/>
  <c r="F195" i="3"/>
  <c r="C195" i="3"/>
  <c r="I194" i="3"/>
  <c r="F194" i="3"/>
  <c r="C194" i="3"/>
  <c r="I193" i="3"/>
  <c r="F193" i="3"/>
  <c r="C193" i="3"/>
  <c r="I192" i="3"/>
  <c r="F192" i="3"/>
  <c r="C192" i="3"/>
  <c r="I191" i="3"/>
  <c r="F191" i="3"/>
  <c r="C191" i="3"/>
  <c r="I190" i="3"/>
  <c r="F190" i="3"/>
  <c r="C190" i="3"/>
  <c r="I189" i="3"/>
  <c r="F189" i="3"/>
  <c r="C189" i="3"/>
  <c r="I188" i="3"/>
  <c r="F188" i="3"/>
  <c r="C188" i="3"/>
  <c r="I187" i="3"/>
  <c r="F187" i="3"/>
  <c r="C187" i="3"/>
  <c r="I186" i="3"/>
  <c r="F186" i="3"/>
  <c r="C186" i="3"/>
  <c r="I185" i="3"/>
  <c r="F185" i="3"/>
  <c r="C185" i="3"/>
  <c r="I184" i="3"/>
  <c r="F184" i="3"/>
  <c r="C184" i="3"/>
  <c r="I183" i="3"/>
  <c r="F183" i="3"/>
  <c r="C183" i="3"/>
  <c r="I182" i="3"/>
  <c r="F182" i="3"/>
  <c r="C182" i="3"/>
  <c r="C181" i="3"/>
  <c r="C180" i="3"/>
  <c r="C179" i="3"/>
  <c r="I178" i="3"/>
  <c r="F178" i="3"/>
  <c r="C178" i="3"/>
  <c r="I177" i="3"/>
  <c r="F177" i="3"/>
  <c r="C177" i="3"/>
  <c r="I176" i="3"/>
  <c r="F176" i="3"/>
  <c r="C176" i="3"/>
  <c r="I175" i="3"/>
  <c r="F175" i="3"/>
  <c r="C175" i="3"/>
  <c r="I174" i="3"/>
  <c r="F174" i="3"/>
  <c r="C174" i="3"/>
  <c r="I173" i="3"/>
  <c r="F173" i="3"/>
  <c r="C173" i="3"/>
  <c r="I172" i="3"/>
  <c r="F172" i="3"/>
  <c r="C172" i="3"/>
  <c r="I171" i="3"/>
  <c r="F171" i="3"/>
  <c r="C171" i="3"/>
  <c r="I170" i="3"/>
  <c r="F170" i="3"/>
  <c r="C170" i="3"/>
  <c r="I169" i="3"/>
  <c r="F169" i="3"/>
  <c r="C169" i="3"/>
  <c r="I168" i="3"/>
  <c r="F168" i="3"/>
  <c r="C168" i="3"/>
  <c r="I167" i="3"/>
  <c r="F167" i="3"/>
  <c r="C167" i="3"/>
  <c r="I166" i="3"/>
  <c r="F166" i="3"/>
  <c r="C166" i="3"/>
  <c r="I165" i="3"/>
  <c r="F165" i="3"/>
  <c r="C165" i="3"/>
  <c r="I164" i="3"/>
  <c r="F164" i="3"/>
  <c r="C164" i="3"/>
  <c r="I163" i="3"/>
  <c r="F163" i="3"/>
  <c r="C163" i="3"/>
  <c r="I162" i="3"/>
  <c r="F162" i="3"/>
  <c r="C162" i="3"/>
  <c r="I161" i="3"/>
  <c r="F161" i="3"/>
  <c r="C161" i="3"/>
  <c r="I160" i="3"/>
  <c r="F160" i="3"/>
  <c r="C160" i="3"/>
  <c r="I159" i="3"/>
  <c r="F159" i="3"/>
  <c r="C159" i="3"/>
  <c r="I158" i="3"/>
  <c r="F158" i="3"/>
  <c r="C158" i="3"/>
  <c r="I157" i="3"/>
  <c r="F157" i="3"/>
  <c r="C157" i="3"/>
  <c r="I156" i="3"/>
  <c r="F156" i="3"/>
  <c r="C156" i="3"/>
  <c r="I155" i="3"/>
  <c r="F155" i="3"/>
  <c r="C155" i="3"/>
  <c r="I154" i="3"/>
  <c r="F154" i="3"/>
  <c r="C154" i="3"/>
  <c r="I153" i="3"/>
  <c r="F153" i="3"/>
  <c r="C153" i="3"/>
  <c r="I152" i="3"/>
  <c r="F152" i="3"/>
  <c r="C152" i="3"/>
  <c r="I151" i="3"/>
  <c r="F151" i="3"/>
  <c r="C151" i="3"/>
  <c r="I150" i="3"/>
  <c r="F150" i="3"/>
  <c r="C150" i="3"/>
  <c r="I149" i="3"/>
  <c r="F149" i="3"/>
  <c r="C149" i="3"/>
  <c r="I148" i="3"/>
  <c r="F148" i="3"/>
  <c r="C148" i="3"/>
  <c r="I147" i="3"/>
  <c r="F147" i="3"/>
  <c r="C147" i="3"/>
  <c r="I146" i="3"/>
  <c r="F146" i="3"/>
  <c r="C146" i="3"/>
  <c r="I145" i="3"/>
  <c r="F145" i="3"/>
  <c r="C145" i="3"/>
  <c r="I144" i="3"/>
  <c r="F144" i="3"/>
  <c r="C144" i="3"/>
  <c r="I143" i="3"/>
  <c r="F143" i="3"/>
  <c r="C143" i="3"/>
  <c r="I142" i="3"/>
  <c r="F142" i="3"/>
  <c r="C142" i="3"/>
  <c r="I141" i="3"/>
  <c r="F141" i="3"/>
  <c r="C141" i="3"/>
  <c r="I140" i="3"/>
  <c r="F140" i="3"/>
  <c r="C140" i="3"/>
  <c r="I139" i="3"/>
  <c r="F139" i="3"/>
  <c r="C139" i="3"/>
  <c r="I138" i="3"/>
  <c r="F138" i="3"/>
  <c r="C138" i="3"/>
  <c r="I137" i="3"/>
  <c r="F137" i="3"/>
  <c r="C137" i="3"/>
  <c r="I136" i="3"/>
  <c r="F136" i="3"/>
  <c r="C136" i="3"/>
  <c r="I135" i="3"/>
  <c r="F135" i="3"/>
  <c r="C135" i="3"/>
  <c r="I134" i="3"/>
  <c r="F134" i="3"/>
  <c r="C134" i="3"/>
  <c r="I133" i="3"/>
  <c r="F133" i="3"/>
  <c r="C133" i="3"/>
  <c r="I132" i="3"/>
  <c r="F132" i="3"/>
  <c r="C132" i="3"/>
  <c r="I131" i="3"/>
  <c r="F131" i="3"/>
  <c r="C131" i="3"/>
  <c r="I130" i="3"/>
  <c r="F130" i="3"/>
  <c r="C130" i="3"/>
  <c r="I129" i="3"/>
  <c r="F129" i="3"/>
  <c r="C129" i="3"/>
  <c r="I128" i="3"/>
  <c r="F128" i="3"/>
  <c r="C128" i="3"/>
  <c r="I127" i="3"/>
  <c r="F127" i="3"/>
  <c r="C127" i="3"/>
  <c r="I126" i="3"/>
  <c r="F126" i="3"/>
  <c r="C126" i="3"/>
  <c r="I125" i="3"/>
  <c r="F125" i="3"/>
  <c r="C125" i="3"/>
  <c r="I124" i="3"/>
  <c r="F124" i="3"/>
  <c r="C124" i="3"/>
  <c r="I123" i="3"/>
  <c r="F123" i="3"/>
  <c r="C123" i="3"/>
  <c r="I122" i="3"/>
  <c r="F122" i="3"/>
  <c r="C122" i="3"/>
  <c r="I121" i="3"/>
  <c r="F121" i="3"/>
  <c r="C121" i="3"/>
  <c r="I120" i="3"/>
  <c r="F120" i="3"/>
  <c r="C120" i="3"/>
  <c r="I119" i="3"/>
  <c r="F119" i="3"/>
  <c r="C119" i="3"/>
  <c r="I118" i="3"/>
  <c r="F118" i="3"/>
  <c r="C118" i="3"/>
  <c r="I117" i="3"/>
  <c r="F117" i="3"/>
  <c r="C117" i="3"/>
  <c r="I116" i="3"/>
  <c r="F116" i="3"/>
  <c r="C116" i="3"/>
  <c r="I115" i="3"/>
  <c r="F115" i="3"/>
  <c r="C115" i="3"/>
  <c r="I114" i="3"/>
  <c r="F114" i="3"/>
  <c r="C114" i="3"/>
  <c r="I113" i="3"/>
  <c r="F113" i="3"/>
  <c r="C113" i="3"/>
  <c r="I112" i="3"/>
  <c r="F112" i="3"/>
  <c r="C112" i="3"/>
  <c r="I111" i="3"/>
  <c r="F111" i="3"/>
  <c r="C111" i="3"/>
  <c r="I110" i="3"/>
  <c r="F110" i="3"/>
  <c r="C110" i="3"/>
  <c r="I109" i="3"/>
  <c r="F109" i="3"/>
  <c r="C109" i="3"/>
  <c r="I108" i="3"/>
  <c r="F108" i="3"/>
  <c r="C108" i="3"/>
  <c r="I107" i="3"/>
  <c r="F107" i="3"/>
  <c r="C107" i="3"/>
  <c r="I106" i="3"/>
  <c r="F106" i="3"/>
  <c r="C106" i="3"/>
  <c r="I105" i="3"/>
  <c r="F105" i="3"/>
  <c r="C105" i="3"/>
  <c r="I104" i="3"/>
  <c r="F104" i="3"/>
  <c r="C104" i="3"/>
  <c r="I103" i="3"/>
  <c r="F103" i="3"/>
  <c r="C103" i="3"/>
  <c r="I102" i="3"/>
  <c r="F102" i="3"/>
  <c r="C102" i="3"/>
  <c r="I101" i="3"/>
  <c r="F101" i="3"/>
  <c r="C101" i="3"/>
  <c r="I100" i="3"/>
  <c r="F100" i="3"/>
  <c r="C100" i="3"/>
  <c r="I99" i="3"/>
  <c r="F99" i="3"/>
  <c r="C99" i="3"/>
  <c r="I98" i="3"/>
  <c r="F98" i="3"/>
  <c r="C98" i="3"/>
  <c r="I97" i="3"/>
  <c r="F97" i="3"/>
  <c r="C97" i="3"/>
  <c r="I96" i="3"/>
  <c r="F96" i="3"/>
  <c r="C96" i="3"/>
  <c r="I95" i="3"/>
  <c r="F95" i="3"/>
  <c r="C95" i="3"/>
  <c r="I94" i="3"/>
  <c r="F94" i="3"/>
  <c r="C94" i="3"/>
  <c r="I93" i="3"/>
  <c r="F93" i="3"/>
  <c r="C93" i="3"/>
  <c r="I92" i="3"/>
  <c r="F92" i="3"/>
  <c r="C92" i="3"/>
  <c r="I91" i="3"/>
  <c r="F91" i="3"/>
  <c r="C91" i="3"/>
  <c r="I90" i="3"/>
  <c r="F90" i="3"/>
  <c r="C90" i="3"/>
  <c r="I89" i="3"/>
  <c r="F89" i="3"/>
  <c r="C89" i="3"/>
  <c r="I88" i="3"/>
  <c r="F88" i="3"/>
  <c r="C88" i="3"/>
  <c r="I87" i="3"/>
  <c r="F87" i="3"/>
  <c r="C87" i="3"/>
  <c r="I86" i="3"/>
  <c r="F86" i="3"/>
  <c r="C86" i="3"/>
  <c r="I85" i="3"/>
  <c r="F85" i="3"/>
  <c r="C85" i="3"/>
  <c r="I84" i="3"/>
  <c r="F84" i="3"/>
  <c r="C84" i="3"/>
  <c r="I83" i="3"/>
  <c r="F83" i="3"/>
  <c r="C83" i="3"/>
  <c r="I82" i="3"/>
  <c r="F82" i="3"/>
  <c r="C82" i="3"/>
  <c r="I81" i="3"/>
  <c r="F81" i="3"/>
  <c r="C81" i="3"/>
  <c r="I80" i="3"/>
  <c r="F80" i="3"/>
  <c r="C80" i="3"/>
  <c r="I79" i="3"/>
  <c r="F79" i="3"/>
  <c r="C79" i="3"/>
  <c r="I78" i="3"/>
  <c r="F78" i="3"/>
  <c r="C78" i="3"/>
  <c r="I77" i="3"/>
  <c r="F77" i="3"/>
  <c r="C77" i="3"/>
  <c r="I76" i="3"/>
  <c r="F76" i="3"/>
  <c r="C76" i="3"/>
  <c r="I75" i="3"/>
  <c r="F75" i="3"/>
  <c r="C75" i="3"/>
  <c r="I74" i="3"/>
  <c r="F74" i="3"/>
  <c r="C74" i="3"/>
  <c r="I73" i="3"/>
  <c r="F73" i="3"/>
  <c r="C73" i="3"/>
  <c r="I72" i="3"/>
  <c r="F72" i="3"/>
  <c r="C72" i="3"/>
  <c r="I71" i="3"/>
  <c r="F71" i="3"/>
  <c r="C71" i="3"/>
  <c r="I70" i="3"/>
  <c r="F70" i="3"/>
  <c r="C70" i="3"/>
  <c r="I69" i="3"/>
  <c r="F69" i="3"/>
  <c r="C69" i="3"/>
  <c r="I68" i="3"/>
  <c r="F68" i="3"/>
  <c r="C68" i="3"/>
  <c r="I67" i="3"/>
  <c r="F67" i="3"/>
  <c r="C67" i="3"/>
  <c r="I66" i="3"/>
  <c r="F66" i="3"/>
  <c r="C66" i="3"/>
  <c r="I65" i="3"/>
  <c r="F65" i="3"/>
  <c r="C65" i="3"/>
  <c r="I64" i="3"/>
  <c r="F64" i="3"/>
  <c r="C64" i="3"/>
  <c r="I63" i="3"/>
  <c r="F63" i="3"/>
  <c r="C63" i="3"/>
  <c r="I62" i="3"/>
  <c r="F62" i="3"/>
  <c r="C62" i="3"/>
  <c r="I61" i="3"/>
  <c r="F61" i="3"/>
  <c r="C61" i="3"/>
  <c r="I60" i="3"/>
  <c r="F60" i="3"/>
  <c r="C60" i="3"/>
  <c r="I59" i="3"/>
  <c r="F59" i="3"/>
  <c r="C59" i="3"/>
  <c r="I58" i="3"/>
  <c r="F58" i="3"/>
  <c r="C58" i="3"/>
  <c r="I57" i="3"/>
  <c r="F57" i="3"/>
  <c r="C57" i="3"/>
  <c r="I56" i="3"/>
  <c r="F56" i="3"/>
  <c r="C56" i="3"/>
  <c r="I55" i="3"/>
  <c r="F55" i="3"/>
  <c r="C55" i="3"/>
  <c r="I54" i="3"/>
  <c r="F54" i="3"/>
  <c r="C54" i="3"/>
  <c r="I53" i="3"/>
  <c r="F53" i="3"/>
  <c r="C53" i="3"/>
  <c r="I52" i="3"/>
  <c r="F52" i="3"/>
  <c r="C52" i="3"/>
  <c r="I51" i="3"/>
  <c r="F51" i="3"/>
  <c r="C51" i="3"/>
  <c r="I50" i="3"/>
  <c r="F50" i="3"/>
  <c r="C50" i="3"/>
  <c r="I49" i="3"/>
  <c r="F49" i="3"/>
  <c r="C49" i="3"/>
  <c r="I48" i="3"/>
  <c r="F48" i="3"/>
  <c r="C48" i="3"/>
  <c r="I47" i="3"/>
  <c r="F47" i="3"/>
  <c r="C47" i="3"/>
  <c r="I46" i="3"/>
  <c r="F46" i="3"/>
  <c r="C46" i="3"/>
  <c r="I45" i="3"/>
  <c r="F45" i="3"/>
  <c r="C45" i="3"/>
  <c r="I44" i="3"/>
  <c r="F44" i="3"/>
  <c r="C44" i="3"/>
  <c r="I43" i="3"/>
  <c r="F43" i="3"/>
  <c r="C43" i="3"/>
  <c r="I42" i="3"/>
  <c r="F42" i="3"/>
  <c r="C42" i="3"/>
  <c r="I41" i="3"/>
  <c r="F41" i="3"/>
  <c r="C41" i="3"/>
  <c r="I40" i="3"/>
  <c r="F40" i="3"/>
  <c r="C40" i="3"/>
  <c r="I39" i="3"/>
  <c r="F39" i="3"/>
  <c r="C39" i="3"/>
  <c r="I38" i="3"/>
  <c r="F38" i="3"/>
  <c r="C38" i="3"/>
  <c r="I37" i="3"/>
  <c r="F37" i="3"/>
  <c r="C37" i="3"/>
  <c r="I36" i="3"/>
  <c r="F36" i="3"/>
  <c r="C36" i="3"/>
  <c r="I35" i="3"/>
  <c r="F35" i="3"/>
  <c r="C35" i="3"/>
  <c r="I34" i="3"/>
  <c r="F34" i="3"/>
  <c r="C34" i="3"/>
  <c r="I33" i="3"/>
  <c r="F33" i="3"/>
  <c r="C33" i="3"/>
  <c r="I32" i="3"/>
  <c r="F32" i="3"/>
  <c r="C32" i="3"/>
  <c r="I31" i="3"/>
  <c r="F31" i="3"/>
  <c r="C31" i="3"/>
  <c r="I30" i="3"/>
  <c r="F30" i="3"/>
  <c r="C30" i="3"/>
  <c r="I29" i="3"/>
  <c r="F29" i="3"/>
  <c r="C29" i="3"/>
  <c r="I28" i="3"/>
  <c r="F28" i="3"/>
  <c r="C28" i="3"/>
  <c r="I27" i="3"/>
  <c r="F27" i="3"/>
  <c r="C27" i="3"/>
  <c r="I26" i="3"/>
  <c r="F26" i="3"/>
  <c r="C26" i="3"/>
  <c r="I25" i="3"/>
  <c r="F25" i="3"/>
  <c r="C25" i="3"/>
  <c r="I24" i="3"/>
  <c r="F24" i="3"/>
  <c r="C24" i="3"/>
  <c r="I23" i="3"/>
  <c r="F23" i="3"/>
  <c r="C23" i="3"/>
  <c r="I22" i="3"/>
  <c r="F22" i="3"/>
  <c r="C22" i="3"/>
  <c r="I21" i="3"/>
  <c r="F21" i="3"/>
  <c r="C21" i="3"/>
  <c r="I20" i="3"/>
  <c r="F20" i="3"/>
  <c r="C20" i="3"/>
  <c r="I19" i="3"/>
  <c r="F19" i="3"/>
  <c r="C19" i="3"/>
  <c r="I18" i="3"/>
  <c r="F18" i="3"/>
  <c r="C18" i="3"/>
  <c r="I17" i="3"/>
  <c r="F17" i="3"/>
  <c r="C17" i="3"/>
  <c r="I16" i="3"/>
  <c r="F16" i="3"/>
  <c r="C16" i="3"/>
  <c r="I15" i="3"/>
  <c r="F15" i="3"/>
  <c r="E15" i="3"/>
  <c r="A25" i="3" l="1"/>
  <c r="A34" i="3" s="1"/>
  <c r="A5" i="7"/>
  <c r="C4" i="7"/>
  <c r="P864" i="3"/>
  <c r="M864" i="3"/>
  <c r="A44" i="3" l="1"/>
  <c r="A56" i="3"/>
  <c r="A6" i="7"/>
  <c r="B5" i="7"/>
  <c r="D5" i="7" s="1"/>
  <c r="C5" i="7"/>
  <c r="A65" i="3" l="1"/>
  <c r="A7" i="7"/>
  <c r="B6" i="7"/>
  <c r="D6" i="7" s="1"/>
  <c r="C6" i="7"/>
  <c r="A79" i="3" l="1"/>
  <c r="A8" i="7"/>
  <c r="B7" i="7"/>
  <c r="D7" i="7" s="1"/>
  <c r="C7" i="7"/>
  <c r="A91" i="3" l="1"/>
  <c r="A100" i="3" s="1"/>
  <c r="A9" i="7"/>
  <c r="B8" i="7"/>
  <c r="D8" i="7" s="1"/>
  <c r="C8" i="7"/>
  <c r="A111" i="3" l="1"/>
  <c r="A123" i="3" s="1"/>
  <c r="A135" i="3" s="1"/>
  <c r="A145" i="3" s="1"/>
  <c r="A157" i="3" s="1"/>
  <c r="A166" i="3" s="1"/>
  <c r="A178" i="3" s="1"/>
  <c r="A187" i="3" s="1"/>
  <c r="A201" i="3" s="1"/>
  <c r="A211" i="3" s="1"/>
  <c r="A222" i="3" s="1"/>
  <c r="A231" i="3" s="1"/>
  <c r="A240" i="3" s="1"/>
  <c r="A250" i="3" s="1"/>
  <c r="A262" i="3" s="1"/>
  <c r="A273" i="3" s="1"/>
  <c r="A284" i="3" s="1"/>
  <c r="A294" i="3" s="1"/>
  <c r="A303" i="3" s="1"/>
  <c r="A314" i="3" s="1"/>
  <c r="A328" i="3" s="1"/>
  <c r="A340" i="3" s="1"/>
  <c r="A351" i="3" s="1"/>
  <c r="A361" i="3" s="1"/>
  <c r="A370" i="3" s="1"/>
  <c r="A380" i="3" s="1"/>
  <c r="A392" i="3" s="1"/>
  <c r="A406" i="3" s="1"/>
  <c r="A416" i="3" s="1"/>
  <c r="A425" i="3" s="1"/>
  <c r="A435" i="3" s="1"/>
  <c r="A447" i="3" s="1"/>
  <c r="A458" i="3" s="1"/>
  <c r="A470" i="3" s="1"/>
  <c r="A481" i="3" s="1"/>
  <c r="A492" i="3" s="1"/>
  <c r="A502" i="3" s="1"/>
  <c r="A513" i="3" s="1"/>
  <c r="A527" i="3" s="1"/>
  <c r="A539" i="3" s="1"/>
  <c r="A550" i="3" s="1"/>
  <c r="A562" i="3" s="1"/>
  <c r="A573" i="3" s="1"/>
  <c r="A583" i="3" s="1"/>
  <c r="A595" i="3" s="1"/>
  <c r="A603" i="3" s="1"/>
  <c r="A614" i="3" s="1"/>
  <c r="A626" i="3" s="1"/>
  <c r="A638" i="3" s="1"/>
  <c r="A648" i="3" s="1"/>
  <c r="A659" i="3" s="1"/>
  <c r="A672" i="3" s="1"/>
  <c r="A684" i="3" s="1"/>
  <c r="A694" i="3" s="1"/>
  <c r="A705" i="3" s="1"/>
  <c r="A712" i="3" s="1"/>
  <c r="A724" i="3" s="1"/>
  <c r="A733" i="3" s="1"/>
  <c r="A744" i="3" s="1"/>
  <c r="A755" i="3" s="1"/>
  <c r="A765" i="3" s="1"/>
  <c r="A778" i="3" s="1"/>
  <c r="A791" i="3" s="1"/>
  <c r="A803" i="3" s="1"/>
  <c r="A814" i="3" s="1"/>
  <c r="A823" i="3" s="1"/>
  <c r="A835" i="3" s="1"/>
  <c r="A848" i="3" s="1"/>
  <c r="A861" i="3" s="1"/>
  <c r="A10" i="7"/>
  <c r="B9" i="7"/>
  <c r="D9" i="7" s="1"/>
  <c r="C9" i="7"/>
  <c r="A11" i="7" l="1"/>
  <c r="B10" i="7"/>
  <c r="D10" i="7" s="1"/>
  <c r="C10" i="7"/>
  <c r="A12" i="7" l="1"/>
  <c r="B11" i="7"/>
  <c r="D11" i="7" s="1"/>
  <c r="C11" i="7"/>
  <c r="A13" i="7" l="1"/>
  <c r="B12" i="7"/>
  <c r="D12" i="7" s="1"/>
  <c r="C12" i="7"/>
  <c r="A14" i="7" l="1"/>
  <c r="B13" i="7"/>
  <c r="D13" i="7" s="1"/>
  <c r="C13" i="7"/>
  <c r="A15" i="7" l="1"/>
  <c r="B14" i="7"/>
  <c r="D14" i="7" s="1"/>
  <c r="C14" i="7"/>
  <c r="A16" i="7" l="1"/>
  <c r="C15" i="7"/>
  <c r="B15" i="7"/>
  <c r="D15" i="7" s="1"/>
  <c r="A17" i="7" l="1"/>
  <c r="B16" i="7"/>
  <c r="D16" i="7" s="1"/>
  <c r="C16" i="7"/>
  <c r="A18" i="7" l="1"/>
  <c r="B17" i="7"/>
  <c r="D17" i="7" s="1"/>
  <c r="C17" i="7"/>
  <c r="A19" i="7" l="1"/>
  <c r="B18" i="7"/>
  <c r="D18" i="7" s="1"/>
  <c r="C18" i="7"/>
  <c r="A20" i="7" l="1"/>
  <c r="B19" i="7"/>
  <c r="D19" i="7" s="1"/>
  <c r="C19" i="7"/>
  <c r="A21" i="7" l="1"/>
  <c r="B20" i="7"/>
  <c r="D20" i="7" s="1"/>
  <c r="C20" i="7"/>
  <c r="A22" i="7" l="1"/>
  <c r="B21" i="7"/>
  <c r="D21" i="7" s="1"/>
  <c r="C21" i="7"/>
  <c r="A23" i="7" l="1"/>
  <c r="B22" i="7"/>
  <c r="D22" i="7" s="1"/>
  <c r="C22" i="7"/>
  <c r="A24" i="7" l="1"/>
  <c r="C23" i="7"/>
  <c r="B23" i="7"/>
  <c r="D23" i="7" s="1"/>
  <c r="A25" i="7" l="1"/>
  <c r="B24" i="7"/>
  <c r="D24" i="7" s="1"/>
  <c r="C24" i="7"/>
  <c r="A26" i="7" l="1"/>
  <c r="B25" i="7"/>
  <c r="D25" i="7" s="1"/>
  <c r="C25" i="7"/>
  <c r="C15" i="3"/>
  <c r="J864" i="3" s="1"/>
  <c r="A27" i="7" l="1"/>
  <c r="B26" i="7"/>
  <c r="D26" i="7" s="1"/>
  <c r="C26" i="7"/>
  <c r="A28" i="7" l="1"/>
  <c r="C27" i="7"/>
  <c r="B27" i="7"/>
  <c r="D27" i="7" s="1"/>
  <c r="A29" i="7" l="1"/>
  <c r="B28" i="7"/>
  <c r="D28" i="7" s="1"/>
  <c r="C28" i="7"/>
  <c r="A30" i="7" l="1"/>
  <c r="B29" i="7"/>
  <c r="D29" i="7" s="1"/>
  <c r="C29" i="7"/>
  <c r="A31" i="7" l="1"/>
  <c r="B30" i="7"/>
  <c r="D30" i="7" s="1"/>
  <c r="C30" i="7"/>
  <c r="K870" i="6"/>
  <c r="F870" i="6"/>
  <c r="A870" i="6"/>
  <c r="K864" i="6"/>
  <c r="F864" i="6"/>
  <c r="A864" i="6"/>
  <c r="J861" i="6"/>
  <c r="G861" i="6"/>
  <c r="J860" i="6"/>
  <c r="G860" i="6"/>
  <c r="J859" i="6"/>
  <c r="G859" i="6"/>
  <c r="J858" i="6"/>
  <c r="G858" i="6"/>
  <c r="J857" i="6"/>
  <c r="G857" i="6"/>
  <c r="J856" i="6"/>
  <c r="G856" i="6"/>
  <c r="J855" i="6"/>
  <c r="G855" i="6"/>
  <c r="J854" i="6"/>
  <c r="G854" i="6"/>
  <c r="J853" i="6"/>
  <c r="G853" i="6"/>
  <c r="J852" i="6"/>
  <c r="G852" i="6"/>
  <c r="J851" i="6"/>
  <c r="G851" i="6"/>
  <c r="J850" i="6"/>
  <c r="G850" i="6"/>
  <c r="J849" i="6"/>
  <c r="G849" i="6"/>
  <c r="J848" i="6"/>
  <c r="G848" i="6"/>
  <c r="J847" i="6"/>
  <c r="G847" i="6"/>
  <c r="J846" i="6"/>
  <c r="G846" i="6"/>
  <c r="J845" i="6"/>
  <c r="G845" i="6"/>
  <c r="J844" i="6"/>
  <c r="G844" i="6"/>
  <c r="J843" i="6"/>
  <c r="G843" i="6"/>
  <c r="J842" i="6"/>
  <c r="G842" i="6"/>
  <c r="J841" i="6"/>
  <c r="G841" i="6"/>
  <c r="J840" i="6"/>
  <c r="G840" i="6"/>
  <c r="J839" i="6"/>
  <c r="G839" i="6"/>
  <c r="J838" i="6"/>
  <c r="G838" i="6"/>
  <c r="J837" i="6"/>
  <c r="G837" i="6"/>
  <c r="J836" i="6"/>
  <c r="G836" i="6"/>
  <c r="J835" i="6"/>
  <c r="G835" i="6"/>
  <c r="J834" i="6"/>
  <c r="G834" i="6"/>
  <c r="J833" i="6"/>
  <c r="G833" i="6"/>
  <c r="J832" i="6"/>
  <c r="G832" i="6"/>
  <c r="J831" i="6"/>
  <c r="G831" i="6"/>
  <c r="J830" i="6"/>
  <c r="G830" i="6"/>
  <c r="J829" i="6"/>
  <c r="G829" i="6"/>
  <c r="J828" i="6"/>
  <c r="G828" i="6"/>
  <c r="J827" i="6"/>
  <c r="G827" i="6"/>
  <c r="J826" i="6"/>
  <c r="G826" i="6"/>
  <c r="J825" i="6"/>
  <c r="G825" i="6"/>
  <c r="J824" i="6"/>
  <c r="G824" i="6"/>
  <c r="J823" i="6"/>
  <c r="G823" i="6"/>
  <c r="J822" i="6"/>
  <c r="G822" i="6"/>
  <c r="J821" i="6"/>
  <c r="G821" i="6"/>
  <c r="J820" i="6"/>
  <c r="G820" i="6"/>
  <c r="J819" i="6"/>
  <c r="G819" i="6"/>
  <c r="J818" i="6"/>
  <c r="G818" i="6"/>
  <c r="J817" i="6"/>
  <c r="G817" i="6"/>
  <c r="J816" i="6"/>
  <c r="G816" i="6"/>
  <c r="J815" i="6"/>
  <c r="G815" i="6"/>
  <c r="J814" i="6"/>
  <c r="G814" i="6"/>
  <c r="J813" i="6"/>
  <c r="G813" i="6"/>
  <c r="J812" i="6"/>
  <c r="G812" i="6"/>
  <c r="J811" i="6"/>
  <c r="G811" i="6"/>
  <c r="J810" i="6"/>
  <c r="G810" i="6"/>
  <c r="J809" i="6"/>
  <c r="G809" i="6"/>
  <c r="J808" i="6"/>
  <c r="G808" i="6"/>
  <c r="J807" i="6"/>
  <c r="G807" i="6"/>
  <c r="J806" i="6"/>
  <c r="G806" i="6"/>
  <c r="J805" i="6"/>
  <c r="G805" i="6"/>
  <c r="J804" i="6"/>
  <c r="G804" i="6"/>
  <c r="J803" i="6"/>
  <c r="G803" i="6"/>
  <c r="J802" i="6"/>
  <c r="G802" i="6"/>
  <c r="J801" i="6"/>
  <c r="G801" i="6"/>
  <c r="J800" i="6"/>
  <c r="G800" i="6"/>
  <c r="J799" i="6"/>
  <c r="G799" i="6"/>
  <c r="J798" i="6"/>
  <c r="G798" i="6"/>
  <c r="J797" i="6"/>
  <c r="G797" i="6"/>
  <c r="J796" i="6"/>
  <c r="G796" i="6"/>
  <c r="J795" i="6"/>
  <c r="G795" i="6"/>
  <c r="J794" i="6"/>
  <c r="G794" i="6"/>
  <c r="J793" i="6"/>
  <c r="G793" i="6"/>
  <c r="J792" i="6"/>
  <c r="G792" i="6"/>
  <c r="J791" i="6"/>
  <c r="G791" i="6"/>
  <c r="J790" i="6"/>
  <c r="G790" i="6"/>
  <c r="J789" i="6"/>
  <c r="G789" i="6"/>
  <c r="J788" i="6"/>
  <c r="G788" i="6"/>
  <c r="J787" i="6"/>
  <c r="G787" i="6"/>
  <c r="J786" i="6"/>
  <c r="G786" i="6"/>
  <c r="J785" i="6"/>
  <c r="G785" i="6"/>
  <c r="J784" i="6"/>
  <c r="G784" i="6"/>
  <c r="J783" i="6"/>
  <c r="G783" i="6"/>
  <c r="J782" i="6"/>
  <c r="G782" i="6"/>
  <c r="J781" i="6"/>
  <c r="G781" i="6"/>
  <c r="J780" i="6"/>
  <c r="G780" i="6"/>
  <c r="J779" i="6"/>
  <c r="G779" i="6"/>
  <c r="J778" i="6"/>
  <c r="G778" i="6"/>
  <c r="J777" i="6"/>
  <c r="G777" i="6"/>
  <c r="J776" i="6"/>
  <c r="G776" i="6"/>
  <c r="J775" i="6"/>
  <c r="G775" i="6"/>
  <c r="J774" i="6"/>
  <c r="G774" i="6"/>
  <c r="J773" i="6"/>
  <c r="G773" i="6"/>
  <c r="J772" i="6"/>
  <c r="G772" i="6"/>
  <c r="J771" i="6"/>
  <c r="G771" i="6"/>
  <c r="J770" i="6"/>
  <c r="G770" i="6"/>
  <c r="J769" i="6"/>
  <c r="G769" i="6"/>
  <c r="J768" i="6"/>
  <c r="G768" i="6"/>
  <c r="J767" i="6"/>
  <c r="G767" i="6"/>
  <c r="J766" i="6"/>
  <c r="G766" i="6"/>
  <c r="J765" i="6"/>
  <c r="G765" i="6"/>
  <c r="J764" i="6"/>
  <c r="G764" i="6"/>
  <c r="J763" i="6"/>
  <c r="G763" i="6"/>
  <c r="J762" i="6"/>
  <c r="G762" i="6"/>
  <c r="J761" i="6"/>
  <c r="G761" i="6"/>
  <c r="J760" i="6"/>
  <c r="G760" i="6"/>
  <c r="J759" i="6"/>
  <c r="G759" i="6"/>
  <c r="J758" i="6"/>
  <c r="G758" i="6"/>
  <c r="J757" i="6"/>
  <c r="G757" i="6"/>
  <c r="J756" i="6"/>
  <c r="G756" i="6"/>
  <c r="J755" i="6"/>
  <c r="G755" i="6"/>
  <c r="J754" i="6"/>
  <c r="G754" i="6"/>
  <c r="J753" i="6"/>
  <c r="G753" i="6"/>
  <c r="J752" i="6"/>
  <c r="G752" i="6"/>
  <c r="J751" i="6"/>
  <c r="G751" i="6"/>
  <c r="J750" i="6"/>
  <c r="G750" i="6"/>
  <c r="J749" i="6"/>
  <c r="G749" i="6"/>
  <c r="J748" i="6"/>
  <c r="G748" i="6"/>
  <c r="J747" i="6"/>
  <c r="G747" i="6"/>
  <c r="J746" i="6"/>
  <c r="G746" i="6"/>
  <c r="J745" i="6"/>
  <c r="G745" i="6"/>
  <c r="J744" i="6"/>
  <c r="G744" i="6"/>
  <c r="J743" i="6"/>
  <c r="G743" i="6"/>
  <c r="J742" i="6"/>
  <c r="G742" i="6"/>
  <c r="J741" i="6"/>
  <c r="G741" i="6"/>
  <c r="J740" i="6"/>
  <c r="G740" i="6"/>
  <c r="J739" i="6"/>
  <c r="G739" i="6"/>
  <c r="J738" i="6"/>
  <c r="G738" i="6"/>
  <c r="J737" i="6"/>
  <c r="G737" i="6"/>
  <c r="J736" i="6"/>
  <c r="G736" i="6"/>
  <c r="J735" i="6"/>
  <c r="G735" i="6"/>
  <c r="J734" i="6"/>
  <c r="G734" i="6"/>
  <c r="J733" i="6"/>
  <c r="G733" i="6"/>
  <c r="J732" i="6"/>
  <c r="G732" i="6"/>
  <c r="J731" i="6"/>
  <c r="G731" i="6"/>
  <c r="J730" i="6"/>
  <c r="G730" i="6"/>
  <c r="J729" i="6"/>
  <c r="G729" i="6"/>
  <c r="J728" i="6"/>
  <c r="G728" i="6"/>
  <c r="J727" i="6"/>
  <c r="G727" i="6"/>
  <c r="J726" i="6"/>
  <c r="G726" i="6"/>
  <c r="J725" i="6"/>
  <c r="G725" i="6"/>
  <c r="J724" i="6"/>
  <c r="G724" i="6"/>
  <c r="J723" i="6"/>
  <c r="G723" i="6"/>
  <c r="J722" i="6"/>
  <c r="G722" i="6"/>
  <c r="J721" i="6"/>
  <c r="G721" i="6"/>
  <c r="J720" i="6"/>
  <c r="G720" i="6"/>
  <c r="J719" i="6"/>
  <c r="G719" i="6"/>
  <c r="J718" i="6"/>
  <c r="G718" i="6"/>
  <c r="J717" i="6"/>
  <c r="G717" i="6"/>
  <c r="J716" i="6"/>
  <c r="G716" i="6"/>
  <c r="J715" i="6"/>
  <c r="G715" i="6"/>
  <c r="J714" i="6"/>
  <c r="G714" i="6"/>
  <c r="J713" i="6"/>
  <c r="G713" i="6"/>
  <c r="J712" i="6"/>
  <c r="G712" i="6"/>
  <c r="J711" i="6"/>
  <c r="G711" i="6"/>
  <c r="J710" i="6"/>
  <c r="G710" i="6"/>
  <c r="J709" i="6"/>
  <c r="G709" i="6"/>
  <c r="J708" i="6"/>
  <c r="G708" i="6"/>
  <c r="J707" i="6"/>
  <c r="G707" i="6"/>
  <c r="J706" i="6"/>
  <c r="G706" i="6"/>
  <c r="J705" i="6"/>
  <c r="G705" i="6"/>
  <c r="J704" i="6"/>
  <c r="G704" i="6"/>
  <c r="J703" i="6"/>
  <c r="G703" i="6"/>
  <c r="J702" i="6"/>
  <c r="G702" i="6"/>
  <c r="J701" i="6"/>
  <c r="G701" i="6"/>
  <c r="J700" i="6"/>
  <c r="G700" i="6"/>
  <c r="J699" i="6"/>
  <c r="G699" i="6"/>
  <c r="J698" i="6"/>
  <c r="G698" i="6"/>
  <c r="J697" i="6"/>
  <c r="G697" i="6"/>
  <c r="J696" i="6"/>
  <c r="G696" i="6"/>
  <c r="J695" i="6"/>
  <c r="G695" i="6"/>
  <c r="J694" i="6"/>
  <c r="G694" i="6"/>
  <c r="J693" i="6"/>
  <c r="G693" i="6"/>
  <c r="J692" i="6"/>
  <c r="G692" i="6"/>
  <c r="J691" i="6"/>
  <c r="G691" i="6"/>
  <c r="J690" i="6"/>
  <c r="G690" i="6"/>
  <c r="J689" i="6"/>
  <c r="G689" i="6"/>
  <c r="J688" i="6"/>
  <c r="G688" i="6"/>
  <c r="J687" i="6"/>
  <c r="G687" i="6"/>
  <c r="J686" i="6"/>
  <c r="G686" i="6"/>
  <c r="J685" i="6"/>
  <c r="G685" i="6"/>
  <c r="J684" i="6"/>
  <c r="G684" i="6"/>
  <c r="J683" i="6"/>
  <c r="G683" i="6"/>
  <c r="J682" i="6"/>
  <c r="G682" i="6"/>
  <c r="J681" i="6"/>
  <c r="G681" i="6"/>
  <c r="J680" i="6"/>
  <c r="G680" i="6"/>
  <c r="J679" i="6"/>
  <c r="G679" i="6"/>
  <c r="J678" i="6"/>
  <c r="G678" i="6"/>
  <c r="J677" i="6"/>
  <c r="G677" i="6"/>
  <c r="J676" i="6"/>
  <c r="G676" i="6"/>
  <c r="J675" i="6"/>
  <c r="G675" i="6"/>
  <c r="J674" i="6"/>
  <c r="G674" i="6"/>
  <c r="J673" i="6"/>
  <c r="G673" i="6"/>
  <c r="J672" i="6"/>
  <c r="G672" i="6"/>
  <c r="J671" i="6"/>
  <c r="G671" i="6"/>
  <c r="J670" i="6"/>
  <c r="G670" i="6"/>
  <c r="J669" i="6"/>
  <c r="G669" i="6"/>
  <c r="J668" i="6"/>
  <c r="G668" i="6"/>
  <c r="J667" i="6"/>
  <c r="G667" i="6"/>
  <c r="J666" i="6"/>
  <c r="G666" i="6"/>
  <c r="J665" i="6"/>
  <c r="G665" i="6"/>
  <c r="J664" i="6"/>
  <c r="G664" i="6"/>
  <c r="J663" i="6"/>
  <c r="G663" i="6"/>
  <c r="J662" i="6"/>
  <c r="G662" i="6"/>
  <c r="J661" i="6"/>
  <c r="G661" i="6"/>
  <c r="J660" i="6"/>
  <c r="G660" i="6"/>
  <c r="J659" i="6"/>
  <c r="G659" i="6"/>
  <c r="J658" i="6"/>
  <c r="G658" i="6"/>
  <c r="J657" i="6"/>
  <c r="G657" i="6"/>
  <c r="J656" i="6"/>
  <c r="G656" i="6"/>
  <c r="J655" i="6"/>
  <c r="G655" i="6"/>
  <c r="J654" i="6"/>
  <c r="G654" i="6"/>
  <c r="J653" i="6"/>
  <c r="G653" i="6"/>
  <c r="J652" i="6"/>
  <c r="G652" i="6"/>
  <c r="J651" i="6"/>
  <c r="G651" i="6"/>
  <c r="J650" i="6"/>
  <c r="G650" i="6"/>
  <c r="J649" i="6"/>
  <c r="G649" i="6"/>
  <c r="J648" i="6"/>
  <c r="G648" i="6"/>
  <c r="J647" i="6"/>
  <c r="G647" i="6"/>
  <c r="J646" i="6"/>
  <c r="G646" i="6"/>
  <c r="J645" i="6"/>
  <c r="G645" i="6"/>
  <c r="J644" i="6"/>
  <c r="G644" i="6"/>
  <c r="J643" i="6"/>
  <c r="G643" i="6"/>
  <c r="J642" i="6"/>
  <c r="G642" i="6"/>
  <c r="J641" i="6"/>
  <c r="G641" i="6"/>
  <c r="J640" i="6"/>
  <c r="G640" i="6"/>
  <c r="J639" i="6"/>
  <c r="G639" i="6"/>
  <c r="J638" i="6"/>
  <c r="G638" i="6"/>
  <c r="J637" i="6"/>
  <c r="G637" i="6"/>
  <c r="J636" i="6"/>
  <c r="G636" i="6"/>
  <c r="J635" i="6"/>
  <c r="G635" i="6"/>
  <c r="J634" i="6"/>
  <c r="G634" i="6"/>
  <c r="J633" i="6"/>
  <c r="G633" i="6"/>
  <c r="J632" i="6"/>
  <c r="G632" i="6"/>
  <c r="J631" i="6"/>
  <c r="G631" i="6"/>
  <c r="J630" i="6"/>
  <c r="G630" i="6"/>
  <c r="J629" i="6"/>
  <c r="G629" i="6"/>
  <c r="J628" i="6"/>
  <c r="G628" i="6"/>
  <c r="J627" i="6"/>
  <c r="G627" i="6"/>
  <c r="J626" i="6"/>
  <c r="G626" i="6"/>
  <c r="J625" i="6"/>
  <c r="G625" i="6"/>
  <c r="J624" i="6"/>
  <c r="G624" i="6"/>
  <c r="J623" i="6"/>
  <c r="G623" i="6"/>
  <c r="J622" i="6"/>
  <c r="G622" i="6"/>
  <c r="J621" i="6"/>
  <c r="G621" i="6"/>
  <c r="J620" i="6"/>
  <c r="G620" i="6"/>
  <c r="J619" i="6"/>
  <c r="G619" i="6"/>
  <c r="J618" i="6"/>
  <c r="G618" i="6"/>
  <c r="J617" i="6"/>
  <c r="G617" i="6"/>
  <c r="J616" i="6"/>
  <c r="G616" i="6"/>
  <c r="J615" i="6"/>
  <c r="G615" i="6"/>
  <c r="J614" i="6"/>
  <c r="G614" i="6"/>
  <c r="J613" i="6"/>
  <c r="G613" i="6"/>
  <c r="J612" i="6"/>
  <c r="G612" i="6"/>
  <c r="J611" i="6"/>
  <c r="G611" i="6"/>
  <c r="J610" i="6"/>
  <c r="G610" i="6"/>
  <c r="J609" i="6"/>
  <c r="G609" i="6"/>
  <c r="J608" i="6"/>
  <c r="G608" i="6"/>
  <c r="J607" i="6"/>
  <c r="G607" i="6"/>
  <c r="J606" i="6"/>
  <c r="G606" i="6"/>
  <c r="J605" i="6"/>
  <c r="G605" i="6"/>
  <c r="J604" i="6"/>
  <c r="G604" i="6"/>
  <c r="J603" i="6"/>
  <c r="G603" i="6"/>
  <c r="J602" i="6"/>
  <c r="G602" i="6"/>
  <c r="J601" i="6"/>
  <c r="G601" i="6"/>
  <c r="J600" i="6"/>
  <c r="G600" i="6"/>
  <c r="J599" i="6"/>
  <c r="G599" i="6"/>
  <c r="J598" i="6"/>
  <c r="G598" i="6"/>
  <c r="J597" i="6"/>
  <c r="G597" i="6"/>
  <c r="J596" i="6"/>
  <c r="G596" i="6"/>
  <c r="J595" i="6"/>
  <c r="G595" i="6"/>
  <c r="J594" i="6"/>
  <c r="G594" i="6"/>
  <c r="J593" i="6"/>
  <c r="G593" i="6"/>
  <c r="J592" i="6"/>
  <c r="G592" i="6"/>
  <c r="J591" i="6"/>
  <c r="G591" i="6"/>
  <c r="J590" i="6"/>
  <c r="G590" i="6"/>
  <c r="J589" i="6"/>
  <c r="G589" i="6"/>
  <c r="J588" i="6"/>
  <c r="G588" i="6"/>
  <c r="J587" i="6"/>
  <c r="G587" i="6"/>
  <c r="J586" i="6"/>
  <c r="G586" i="6"/>
  <c r="J585" i="6"/>
  <c r="G585" i="6"/>
  <c r="J584" i="6"/>
  <c r="G584" i="6"/>
  <c r="J583" i="6"/>
  <c r="G583" i="6"/>
  <c r="J582" i="6"/>
  <c r="G582" i="6"/>
  <c r="J581" i="6"/>
  <c r="G581" i="6"/>
  <c r="J580" i="6"/>
  <c r="G580" i="6"/>
  <c r="J579" i="6"/>
  <c r="G579" i="6"/>
  <c r="J578" i="6"/>
  <c r="G578" i="6"/>
  <c r="J577" i="6"/>
  <c r="G577" i="6"/>
  <c r="J576" i="6"/>
  <c r="G576" i="6"/>
  <c r="J575" i="6"/>
  <c r="G575" i="6"/>
  <c r="J574" i="6"/>
  <c r="G574" i="6"/>
  <c r="J573" i="6"/>
  <c r="G573" i="6"/>
  <c r="J572" i="6"/>
  <c r="G572" i="6"/>
  <c r="J571" i="6"/>
  <c r="G571" i="6"/>
  <c r="J570" i="6"/>
  <c r="G570" i="6"/>
  <c r="J569" i="6"/>
  <c r="G569" i="6"/>
  <c r="J568" i="6"/>
  <c r="G568" i="6"/>
  <c r="J567" i="6"/>
  <c r="G567" i="6"/>
  <c r="J566" i="6"/>
  <c r="G566" i="6"/>
  <c r="J565" i="6"/>
  <c r="G565" i="6"/>
  <c r="J564" i="6"/>
  <c r="G564" i="6"/>
  <c r="J563" i="6"/>
  <c r="G563" i="6"/>
  <c r="J562" i="6"/>
  <c r="G562" i="6"/>
  <c r="J561" i="6"/>
  <c r="G561" i="6"/>
  <c r="J560" i="6"/>
  <c r="G560" i="6"/>
  <c r="J559" i="6"/>
  <c r="G559" i="6"/>
  <c r="J558" i="6"/>
  <c r="G558" i="6"/>
  <c r="J557" i="6"/>
  <c r="G557" i="6"/>
  <c r="J556" i="6"/>
  <c r="G556" i="6"/>
  <c r="J555" i="6"/>
  <c r="G555" i="6"/>
  <c r="J554" i="6"/>
  <c r="G554" i="6"/>
  <c r="J553" i="6"/>
  <c r="G553" i="6"/>
  <c r="J552" i="6"/>
  <c r="G552" i="6"/>
  <c r="J551" i="6"/>
  <c r="G551" i="6"/>
  <c r="J550" i="6"/>
  <c r="G550" i="6"/>
  <c r="J549" i="6"/>
  <c r="G549" i="6"/>
  <c r="J548" i="6"/>
  <c r="G548" i="6"/>
  <c r="J547" i="6"/>
  <c r="G547" i="6"/>
  <c r="J546" i="6"/>
  <c r="G546" i="6"/>
  <c r="J545" i="6"/>
  <c r="G545" i="6"/>
  <c r="J544" i="6"/>
  <c r="G544" i="6"/>
  <c r="J543" i="6"/>
  <c r="G543" i="6"/>
  <c r="J542" i="6"/>
  <c r="G542" i="6"/>
  <c r="J541" i="6"/>
  <c r="G541" i="6"/>
  <c r="J540" i="6"/>
  <c r="G540" i="6"/>
  <c r="J539" i="6"/>
  <c r="G539" i="6"/>
  <c r="J538" i="6"/>
  <c r="G538" i="6"/>
  <c r="J537" i="6"/>
  <c r="G537" i="6"/>
  <c r="J536" i="6"/>
  <c r="G536" i="6"/>
  <c r="J535" i="6"/>
  <c r="G535" i="6"/>
  <c r="J534" i="6"/>
  <c r="G534" i="6"/>
  <c r="J533" i="6"/>
  <c r="G533" i="6"/>
  <c r="J532" i="6"/>
  <c r="G532" i="6"/>
  <c r="J531" i="6"/>
  <c r="G531" i="6"/>
  <c r="J530" i="6"/>
  <c r="G530" i="6"/>
  <c r="J529" i="6"/>
  <c r="G529" i="6"/>
  <c r="J528" i="6"/>
  <c r="G528" i="6"/>
  <c r="J527" i="6"/>
  <c r="G527" i="6"/>
  <c r="J526" i="6"/>
  <c r="G526" i="6"/>
  <c r="J525" i="6"/>
  <c r="G525" i="6"/>
  <c r="J524" i="6"/>
  <c r="G524" i="6"/>
  <c r="J523" i="6"/>
  <c r="G523" i="6"/>
  <c r="J522" i="6"/>
  <c r="G522" i="6"/>
  <c r="J521" i="6"/>
  <c r="G521" i="6"/>
  <c r="J520" i="6"/>
  <c r="G520" i="6"/>
  <c r="J519" i="6"/>
  <c r="G519" i="6"/>
  <c r="J518" i="6"/>
  <c r="G518" i="6"/>
  <c r="J517" i="6"/>
  <c r="G517" i="6"/>
  <c r="J516" i="6"/>
  <c r="G516" i="6"/>
  <c r="J515" i="6"/>
  <c r="G515" i="6"/>
  <c r="J514" i="6"/>
  <c r="G514" i="6"/>
  <c r="J513" i="6"/>
  <c r="G513" i="6"/>
  <c r="J512" i="6"/>
  <c r="G512" i="6"/>
  <c r="J511" i="6"/>
  <c r="G511" i="6"/>
  <c r="J510" i="6"/>
  <c r="G510" i="6"/>
  <c r="J509" i="6"/>
  <c r="G509" i="6"/>
  <c r="J508" i="6"/>
  <c r="G508" i="6"/>
  <c r="J507" i="6"/>
  <c r="G507" i="6"/>
  <c r="J506" i="6"/>
  <c r="G506" i="6"/>
  <c r="J505" i="6"/>
  <c r="G505" i="6"/>
  <c r="J504" i="6"/>
  <c r="G504" i="6"/>
  <c r="J503" i="6"/>
  <c r="G503" i="6"/>
  <c r="J502" i="6"/>
  <c r="G502" i="6"/>
  <c r="J501" i="6"/>
  <c r="G501" i="6"/>
  <c r="J500" i="6"/>
  <c r="G500" i="6"/>
  <c r="J499" i="6"/>
  <c r="G499" i="6"/>
  <c r="J498" i="6"/>
  <c r="G498" i="6"/>
  <c r="J497" i="6"/>
  <c r="G497" i="6"/>
  <c r="J496" i="6"/>
  <c r="G496" i="6"/>
  <c r="J495" i="6"/>
  <c r="G495" i="6"/>
  <c r="J494" i="6"/>
  <c r="G494" i="6"/>
  <c r="J493" i="6"/>
  <c r="G493" i="6"/>
  <c r="J492" i="6"/>
  <c r="G492" i="6"/>
  <c r="J491" i="6"/>
  <c r="G491" i="6"/>
  <c r="J490" i="6"/>
  <c r="G490" i="6"/>
  <c r="J489" i="6"/>
  <c r="G489" i="6"/>
  <c r="J488" i="6"/>
  <c r="G488" i="6"/>
  <c r="J487" i="6"/>
  <c r="G487" i="6"/>
  <c r="J486" i="6"/>
  <c r="G486" i="6"/>
  <c r="J485" i="6"/>
  <c r="G485" i="6"/>
  <c r="J484" i="6"/>
  <c r="G484" i="6"/>
  <c r="J483" i="6"/>
  <c r="G483" i="6"/>
  <c r="J482" i="6"/>
  <c r="G482" i="6"/>
  <c r="J481" i="6"/>
  <c r="G481" i="6"/>
  <c r="J480" i="6"/>
  <c r="G480" i="6"/>
  <c r="J479" i="6"/>
  <c r="G479" i="6"/>
  <c r="J478" i="6"/>
  <c r="G478" i="6"/>
  <c r="J477" i="6"/>
  <c r="G477" i="6"/>
  <c r="J476" i="6"/>
  <c r="G476" i="6"/>
  <c r="J475" i="6"/>
  <c r="G475" i="6"/>
  <c r="J474" i="6"/>
  <c r="G474" i="6"/>
  <c r="J473" i="6"/>
  <c r="G473" i="6"/>
  <c r="J472" i="6"/>
  <c r="G472" i="6"/>
  <c r="J471" i="6"/>
  <c r="G471" i="6"/>
  <c r="J470" i="6"/>
  <c r="G470" i="6"/>
  <c r="J469" i="6"/>
  <c r="G469" i="6"/>
  <c r="J468" i="6"/>
  <c r="G468" i="6"/>
  <c r="J467" i="6"/>
  <c r="G467" i="6"/>
  <c r="J466" i="6"/>
  <c r="G466" i="6"/>
  <c r="J465" i="6"/>
  <c r="G465" i="6"/>
  <c r="J464" i="6"/>
  <c r="G464" i="6"/>
  <c r="J463" i="6"/>
  <c r="G463" i="6"/>
  <c r="J462" i="6"/>
  <c r="G462" i="6"/>
  <c r="J461" i="6"/>
  <c r="G461" i="6"/>
  <c r="J460" i="6"/>
  <c r="G460" i="6"/>
  <c r="J459" i="6"/>
  <c r="G459" i="6"/>
  <c r="J458" i="6"/>
  <c r="G458" i="6"/>
  <c r="J457" i="6"/>
  <c r="G457" i="6"/>
  <c r="J456" i="6"/>
  <c r="G456" i="6"/>
  <c r="J455" i="6"/>
  <c r="G455" i="6"/>
  <c r="J454" i="6"/>
  <c r="G454" i="6"/>
  <c r="J453" i="6"/>
  <c r="G453" i="6"/>
  <c r="J452" i="6"/>
  <c r="G452" i="6"/>
  <c r="J451" i="6"/>
  <c r="G451" i="6"/>
  <c r="J450" i="6"/>
  <c r="G450" i="6"/>
  <c r="J449" i="6"/>
  <c r="G449" i="6"/>
  <c r="J448" i="6"/>
  <c r="G448" i="6"/>
  <c r="J447" i="6"/>
  <c r="G447" i="6"/>
  <c r="J446" i="6"/>
  <c r="G446" i="6"/>
  <c r="J445" i="6"/>
  <c r="G445" i="6"/>
  <c r="J444" i="6"/>
  <c r="G444" i="6"/>
  <c r="J443" i="6"/>
  <c r="G443" i="6"/>
  <c r="J442" i="6"/>
  <c r="G442" i="6"/>
  <c r="J441" i="6"/>
  <c r="G441" i="6"/>
  <c r="J440" i="6"/>
  <c r="G440" i="6"/>
  <c r="J439" i="6"/>
  <c r="G439" i="6"/>
  <c r="J438" i="6"/>
  <c r="G438" i="6"/>
  <c r="J437" i="6"/>
  <c r="G437" i="6"/>
  <c r="J436" i="6"/>
  <c r="G436" i="6"/>
  <c r="J435" i="6"/>
  <c r="G435" i="6"/>
  <c r="J434" i="6"/>
  <c r="G434" i="6"/>
  <c r="J433" i="6"/>
  <c r="G433" i="6"/>
  <c r="J432" i="6"/>
  <c r="G432" i="6"/>
  <c r="J431" i="6"/>
  <c r="G431" i="6"/>
  <c r="J430" i="6"/>
  <c r="G430" i="6"/>
  <c r="J429" i="6"/>
  <c r="G429" i="6"/>
  <c r="J428" i="6"/>
  <c r="G428" i="6"/>
  <c r="J427" i="6"/>
  <c r="G427" i="6"/>
  <c r="J426" i="6"/>
  <c r="G426" i="6"/>
  <c r="J425" i="6"/>
  <c r="G425" i="6"/>
  <c r="J424" i="6"/>
  <c r="G424" i="6"/>
  <c r="J423" i="6"/>
  <c r="G423" i="6"/>
  <c r="J422" i="6"/>
  <c r="G422" i="6"/>
  <c r="J421" i="6"/>
  <c r="G421" i="6"/>
  <c r="J420" i="6"/>
  <c r="G420" i="6"/>
  <c r="J419" i="6"/>
  <c r="G419" i="6"/>
  <c r="J418" i="6"/>
  <c r="G418" i="6"/>
  <c r="J417" i="6"/>
  <c r="G417" i="6"/>
  <c r="J416" i="6"/>
  <c r="G416" i="6"/>
  <c r="J415" i="6"/>
  <c r="G415" i="6"/>
  <c r="J414" i="6"/>
  <c r="G414" i="6"/>
  <c r="J413" i="6"/>
  <c r="G413" i="6"/>
  <c r="J412" i="6"/>
  <c r="G412" i="6"/>
  <c r="J411" i="6"/>
  <c r="G411" i="6"/>
  <c r="J410" i="6"/>
  <c r="G410" i="6"/>
  <c r="J409" i="6"/>
  <c r="G409" i="6"/>
  <c r="J408" i="6"/>
  <c r="G408" i="6"/>
  <c r="J407" i="6"/>
  <c r="G407" i="6"/>
  <c r="J406" i="6"/>
  <c r="G406" i="6"/>
  <c r="J405" i="6"/>
  <c r="G405" i="6"/>
  <c r="J404" i="6"/>
  <c r="G404" i="6"/>
  <c r="J403" i="6"/>
  <c r="G403" i="6"/>
  <c r="J402" i="6"/>
  <c r="G402" i="6"/>
  <c r="J401" i="6"/>
  <c r="G401" i="6"/>
  <c r="J400" i="6"/>
  <c r="G400" i="6"/>
  <c r="J399" i="6"/>
  <c r="G399" i="6"/>
  <c r="J398" i="6"/>
  <c r="G398" i="6"/>
  <c r="J397" i="6"/>
  <c r="G397" i="6"/>
  <c r="J396" i="6"/>
  <c r="G396" i="6"/>
  <c r="J395" i="6"/>
  <c r="G395" i="6"/>
  <c r="J394" i="6"/>
  <c r="G394" i="6"/>
  <c r="J393" i="6"/>
  <c r="G393" i="6"/>
  <c r="J392" i="6"/>
  <c r="G392" i="6"/>
  <c r="J391" i="6"/>
  <c r="G391" i="6"/>
  <c r="J390" i="6"/>
  <c r="G390" i="6"/>
  <c r="J389" i="6"/>
  <c r="G389" i="6"/>
  <c r="J388" i="6"/>
  <c r="G388" i="6"/>
  <c r="J387" i="6"/>
  <c r="G387" i="6"/>
  <c r="J386" i="6"/>
  <c r="G386" i="6"/>
  <c r="J385" i="6"/>
  <c r="G385" i="6"/>
  <c r="J384" i="6"/>
  <c r="G384" i="6"/>
  <c r="J383" i="6"/>
  <c r="G383" i="6"/>
  <c r="J382" i="6"/>
  <c r="G382" i="6"/>
  <c r="J381" i="6"/>
  <c r="G381" i="6"/>
  <c r="J380" i="6"/>
  <c r="G380" i="6"/>
  <c r="J379" i="6"/>
  <c r="G379" i="6"/>
  <c r="J378" i="6"/>
  <c r="G378" i="6"/>
  <c r="J377" i="6"/>
  <c r="G377" i="6"/>
  <c r="J376" i="6"/>
  <c r="G376" i="6"/>
  <c r="J375" i="6"/>
  <c r="G375" i="6"/>
  <c r="J374" i="6"/>
  <c r="G374" i="6"/>
  <c r="J373" i="6"/>
  <c r="G373" i="6"/>
  <c r="J372" i="6"/>
  <c r="G372" i="6"/>
  <c r="J371" i="6"/>
  <c r="G371" i="6"/>
  <c r="J370" i="6"/>
  <c r="G370" i="6"/>
  <c r="J369" i="6"/>
  <c r="G369" i="6"/>
  <c r="J368" i="6"/>
  <c r="G368" i="6"/>
  <c r="J367" i="6"/>
  <c r="G367" i="6"/>
  <c r="J366" i="6"/>
  <c r="G366" i="6"/>
  <c r="J365" i="6"/>
  <c r="G365" i="6"/>
  <c r="J364" i="6"/>
  <c r="G364" i="6"/>
  <c r="J363" i="6"/>
  <c r="G363" i="6"/>
  <c r="J362" i="6"/>
  <c r="G362" i="6"/>
  <c r="J361" i="6"/>
  <c r="G361" i="6"/>
  <c r="J360" i="6"/>
  <c r="G360" i="6"/>
  <c r="J359" i="6"/>
  <c r="G359" i="6"/>
  <c r="J358" i="6"/>
  <c r="G358" i="6"/>
  <c r="J357" i="6"/>
  <c r="G357" i="6"/>
  <c r="J356" i="6"/>
  <c r="G356" i="6"/>
  <c r="J355" i="6"/>
  <c r="G355" i="6"/>
  <c r="J354" i="6"/>
  <c r="G354" i="6"/>
  <c r="J353" i="6"/>
  <c r="G353" i="6"/>
  <c r="J352" i="6"/>
  <c r="G352" i="6"/>
  <c r="J351" i="6"/>
  <c r="G351" i="6"/>
  <c r="J350" i="6"/>
  <c r="G350" i="6"/>
  <c r="J349" i="6"/>
  <c r="G349" i="6"/>
  <c r="J348" i="6"/>
  <c r="G348" i="6"/>
  <c r="J347" i="6"/>
  <c r="G347" i="6"/>
  <c r="J346" i="6"/>
  <c r="G346" i="6"/>
  <c r="J345" i="6"/>
  <c r="G345" i="6"/>
  <c r="J344" i="6"/>
  <c r="G344" i="6"/>
  <c r="J343" i="6"/>
  <c r="G343" i="6"/>
  <c r="J342" i="6"/>
  <c r="G342" i="6"/>
  <c r="J341" i="6"/>
  <c r="G341" i="6"/>
  <c r="J340" i="6"/>
  <c r="G340" i="6"/>
  <c r="J339" i="6"/>
  <c r="G339" i="6"/>
  <c r="J338" i="6"/>
  <c r="G338" i="6"/>
  <c r="J337" i="6"/>
  <c r="G337" i="6"/>
  <c r="J336" i="6"/>
  <c r="G336" i="6"/>
  <c r="J335" i="6"/>
  <c r="G335" i="6"/>
  <c r="J334" i="6"/>
  <c r="G334" i="6"/>
  <c r="J333" i="6"/>
  <c r="G333" i="6"/>
  <c r="J332" i="6"/>
  <c r="G332" i="6"/>
  <c r="J331" i="6"/>
  <c r="G331" i="6"/>
  <c r="J330" i="6"/>
  <c r="G330" i="6"/>
  <c r="J329" i="6"/>
  <c r="G329" i="6"/>
  <c r="J328" i="6"/>
  <c r="G328" i="6"/>
  <c r="J327" i="6"/>
  <c r="G327" i="6"/>
  <c r="J326" i="6"/>
  <c r="G326" i="6"/>
  <c r="J325" i="6"/>
  <c r="G325" i="6"/>
  <c r="J324" i="6"/>
  <c r="G324" i="6"/>
  <c r="J323" i="6"/>
  <c r="G323" i="6"/>
  <c r="J322" i="6"/>
  <c r="G322" i="6"/>
  <c r="J321" i="6"/>
  <c r="G321" i="6"/>
  <c r="J320" i="6"/>
  <c r="G320" i="6"/>
  <c r="J319" i="6"/>
  <c r="G319" i="6"/>
  <c r="J318" i="6"/>
  <c r="G318" i="6"/>
  <c r="J317" i="6"/>
  <c r="G317" i="6"/>
  <c r="J316" i="6"/>
  <c r="G316" i="6"/>
  <c r="J315" i="6"/>
  <c r="G315" i="6"/>
  <c r="J314" i="6"/>
  <c r="G314" i="6"/>
  <c r="J313" i="6"/>
  <c r="G313" i="6"/>
  <c r="J312" i="6"/>
  <c r="G312" i="6"/>
  <c r="J311" i="6"/>
  <c r="G311" i="6"/>
  <c r="J310" i="6"/>
  <c r="G310" i="6"/>
  <c r="J309" i="6"/>
  <c r="G309" i="6"/>
  <c r="J308" i="6"/>
  <c r="G308" i="6"/>
  <c r="J307" i="6"/>
  <c r="G307" i="6"/>
  <c r="J306" i="6"/>
  <c r="G306" i="6"/>
  <c r="J305" i="6"/>
  <c r="G305" i="6"/>
  <c r="J304" i="6"/>
  <c r="G304" i="6"/>
  <c r="J303" i="6"/>
  <c r="G303" i="6"/>
  <c r="J302" i="6"/>
  <c r="G302" i="6"/>
  <c r="J301" i="6"/>
  <c r="G301" i="6"/>
  <c r="J300" i="6"/>
  <c r="G300" i="6"/>
  <c r="J299" i="6"/>
  <c r="G299" i="6"/>
  <c r="J298" i="6"/>
  <c r="G298" i="6"/>
  <c r="J297" i="6"/>
  <c r="G297" i="6"/>
  <c r="J296" i="6"/>
  <c r="G296" i="6"/>
  <c r="J295" i="6"/>
  <c r="G295" i="6"/>
  <c r="J294" i="6"/>
  <c r="G294" i="6"/>
  <c r="J293" i="6"/>
  <c r="G293" i="6"/>
  <c r="J292" i="6"/>
  <c r="G292" i="6"/>
  <c r="J291" i="6"/>
  <c r="G291" i="6"/>
  <c r="J290" i="6"/>
  <c r="G290" i="6"/>
  <c r="J289" i="6"/>
  <c r="G289" i="6"/>
  <c r="J288" i="6"/>
  <c r="G288" i="6"/>
  <c r="J287" i="6"/>
  <c r="G287" i="6"/>
  <c r="J286" i="6"/>
  <c r="G286" i="6"/>
  <c r="J285" i="6"/>
  <c r="G285" i="6"/>
  <c r="J284" i="6"/>
  <c r="G284" i="6"/>
  <c r="J283" i="6"/>
  <c r="G283" i="6"/>
  <c r="J282" i="6"/>
  <c r="G282" i="6"/>
  <c r="J281" i="6"/>
  <c r="G281" i="6"/>
  <c r="J280" i="6"/>
  <c r="G280" i="6"/>
  <c r="J279" i="6"/>
  <c r="G279" i="6"/>
  <c r="J278" i="6"/>
  <c r="G278" i="6"/>
  <c r="J277" i="6"/>
  <c r="G277" i="6"/>
  <c r="J276" i="6"/>
  <c r="G276" i="6"/>
  <c r="J275" i="6"/>
  <c r="G275" i="6"/>
  <c r="J274" i="6"/>
  <c r="G274" i="6"/>
  <c r="J273" i="6"/>
  <c r="G273" i="6"/>
  <c r="J272" i="6"/>
  <c r="G272" i="6"/>
  <c r="J271" i="6"/>
  <c r="G271" i="6"/>
  <c r="J270" i="6"/>
  <c r="G270" i="6"/>
  <c r="J269" i="6"/>
  <c r="G269" i="6"/>
  <c r="J268" i="6"/>
  <c r="G268" i="6"/>
  <c r="J267" i="6"/>
  <c r="G267" i="6"/>
  <c r="J266" i="6"/>
  <c r="G266" i="6"/>
  <c r="J265" i="6"/>
  <c r="G265" i="6"/>
  <c r="J264" i="6"/>
  <c r="G264" i="6"/>
  <c r="J263" i="6"/>
  <c r="G263" i="6"/>
  <c r="J262" i="6"/>
  <c r="G262" i="6"/>
  <c r="J261" i="6"/>
  <c r="G261" i="6"/>
  <c r="J260" i="6"/>
  <c r="G260" i="6"/>
  <c r="J259" i="6"/>
  <c r="G259" i="6"/>
  <c r="J258" i="6"/>
  <c r="G258" i="6"/>
  <c r="J257" i="6"/>
  <c r="G257" i="6"/>
  <c r="J256" i="6"/>
  <c r="G256" i="6"/>
  <c r="J255" i="6"/>
  <c r="G255" i="6"/>
  <c r="J254" i="6"/>
  <c r="G254" i="6"/>
  <c r="J253" i="6"/>
  <c r="G253" i="6"/>
  <c r="J252" i="6"/>
  <c r="G252" i="6"/>
  <c r="J251" i="6"/>
  <c r="G251" i="6"/>
  <c r="J250" i="6"/>
  <c r="G250" i="6"/>
  <c r="J249" i="6"/>
  <c r="G249" i="6"/>
  <c r="J248" i="6"/>
  <c r="G248" i="6"/>
  <c r="J247" i="6"/>
  <c r="G247" i="6"/>
  <c r="J246" i="6"/>
  <c r="G246" i="6"/>
  <c r="J245" i="6"/>
  <c r="G245" i="6"/>
  <c r="J244" i="6"/>
  <c r="G244" i="6"/>
  <c r="J243" i="6"/>
  <c r="G243" i="6"/>
  <c r="J242" i="6"/>
  <c r="G242" i="6"/>
  <c r="J241" i="6"/>
  <c r="G241" i="6"/>
  <c r="J240" i="6"/>
  <c r="G240" i="6"/>
  <c r="J239" i="6"/>
  <c r="G239" i="6"/>
  <c r="J238" i="6"/>
  <c r="G238" i="6"/>
  <c r="J237" i="6"/>
  <c r="G237" i="6"/>
  <c r="J236" i="6"/>
  <c r="G236" i="6"/>
  <c r="J235" i="6"/>
  <c r="G235" i="6"/>
  <c r="J234" i="6"/>
  <c r="G234" i="6"/>
  <c r="J233" i="6"/>
  <c r="G233" i="6"/>
  <c r="J232" i="6"/>
  <c r="G232" i="6"/>
  <c r="J231" i="6"/>
  <c r="G231" i="6"/>
  <c r="J230" i="6"/>
  <c r="G230" i="6"/>
  <c r="J229" i="6"/>
  <c r="G229" i="6"/>
  <c r="J228" i="6"/>
  <c r="G228" i="6"/>
  <c r="J227" i="6"/>
  <c r="G227" i="6"/>
  <c r="J226" i="6"/>
  <c r="G226" i="6"/>
  <c r="J225" i="6"/>
  <c r="G225" i="6"/>
  <c r="J224" i="6"/>
  <c r="G224" i="6"/>
  <c r="J223" i="6"/>
  <c r="G223" i="6"/>
  <c r="J222" i="6"/>
  <c r="G222" i="6"/>
  <c r="J221" i="6"/>
  <c r="G221" i="6"/>
  <c r="J220" i="6"/>
  <c r="G220" i="6"/>
  <c r="J219" i="6"/>
  <c r="G219" i="6"/>
  <c r="J218" i="6"/>
  <c r="G218" i="6"/>
  <c r="J217" i="6"/>
  <c r="G217" i="6"/>
  <c r="J216" i="6"/>
  <c r="G216" i="6"/>
  <c r="J215" i="6"/>
  <c r="G215" i="6"/>
  <c r="J214" i="6"/>
  <c r="G214" i="6"/>
  <c r="J213" i="6"/>
  <c r="G213" i="6"/>
  <c r="J212" i="6"/>
  <c r="G212" i="6"/>
  <c r="J211" i="6"/>
  <c r="G211" i="6"/>
  <c r="J210" i="6"/>
  <c r="G210" i="6"/>
  <c r="J209" i="6"/>
  <c r="G209" i="6"/>
  <c r="J208" i="6"/>
  <c r="G208" i="6"/>
  <c r="J207" i="6"/>
  <c r="G207" i="6"/>
  <c r="J206" i="6"/>
  <c r="G206" i="6"/>
  <c r="J205" i="6"/>
  <c r="G205" i="6"/>
  <c r="J204" i="6"/>
  <c r="G204" i="6"/>
  <c r="J203" i="6"/>
  <c r="G203" i="6"/>
  <c r="J202" i="6"/>
  <c r="G202" i="6"/>
  <c r="J201" i="6"/>
  <c r="G201" i="6"/>
  <c r="J200" i="6"/>
  <c r="G200" i="6"/>
  <c r="J199" i="6"/>
  <c r="G199" i="6"/>
  <c r="J198" i="6"/>
  <c r="G198" i="6"/>
  <c r="J197" i="6"/>
  <c r="G197" i="6"/>
  <c r="J196" i="6"/>
  <c r="G196" i="6"/>
  <c r="J195" i="6"/>
  <c r="G195" i="6"/>
  <c r="J194" i="6"/>
  <c r="G194" i="6"/>
  <c r="J193" i="6"/>
  <c r="G193" i="6"/>
  <c r="J192" i="6"/>
  <c r="G192" i="6"/>
  <c r="J191" i="6"/>
  <c r="G191" i="6"/>
  <c r="J190" i="6"/>
  <c r="G190" i="6"/>
  <c r="J189" i="6"/>
  <c r="G189" i="6"/>
  <c r="J188" i="6"/>
  <c r="G188" i="6"/>
  <c r="J187" i="6"/>
  <c r="G187" i="6"/>
  <c r="J186" i="6"/>
  <c r="G186" i="6"/>
  <c r="J185" i="6"/>
  <c r="G185" i="6"/>
  <c r="J184" i="6"/>
  <c r="G184" i="6"/>
  <c r="J183" i="6"/>
  <c r="G183" i="6"/>
  <c r="J182" i="6"/>
  <c r="G182" i="6"/>
  <c r="J181" i="6"/>
  <c r="G181" i="6"/>
  <c r="J180" i="6"/>
  <c r="G180" i="6"/>
  <c r="J179" i="6"/>
  <c r="G179" i="6"/>
  <c r="J178" i="6"/>
  <c r="G178" i="6"/>
  <c r="J177" i="6"/>
  <c r="G177" i="6"/>
  <c r="J176" i="6"/>
  <c r="G176" i="6"/>
  <c r="J175" i="6"/>
  <c r="G175" i="6"/>
  <c r="J174" i="6"/>
  <c r="G174" i="6"/>
  <c r="J173" i="6"/>
  <c r="G173" i="6"/>
  <c r="J172" i="6"/>
  <c r="G172" i="6"/>
  <c r="J171" i="6"/>
  <c r="G171" i="6"/>
  <c r="J170" i="6"/>
  <c r="G170" i="6"/>
  <c r="J169" i="6"/>
  <c r="G169" i="6"/>
  <c r="J168" i="6"/>
  <c r="G168" i="6"/>
  <c r="J167" i="6"/>
  <c r="G167" i="6"/>
  <c r="J166" i="6"/>
  <c r="G166" i="6"/>
  <c r="J165" i="6"/>
  <c r="G165" i="6"/>
  <c r="J164" i="6"/>
  <c r="G164" i="6"/>
  <c r="J163" i="6"/>
  <c r="G163" i="6"/>
  <c r="J162" i="6"/>
  <c r="G162" i="6"/>
  <c r="J161" i="6"/>
  <c r="G161" i="6"/>
  <c r="J160" i="6"/>
  <c r="G160" i="6"/>
  <c r="J159" i="6"/>
  <c r="G159" i="6"/>
  <c r="J158" i="6"/>
  <c r="G158" i="6"/>
  <c r="J157" i="6"/>
  <c r="G157" i="6"/>
  <c r="J156" i="6"/>
  <c r="G156" i="6"/>
  <c r="J155" i="6"/>
  <c r="G155" i="6"/>
  <c r="J154" i="6"/>
  <c r="G154" i="6"/>
  <c r="J153" i="6"/>
  <c r="G153" i="6"/>
  <c r="J152" i="6"/>
  <c r="G152" i="6"/>
  <c r="J151" i="6"/>
  <c r="G151" i="6"/>
  <c r="J150" i="6"/>
  <c r="G150" i="6"/>
  <c r="J149" i="6"/>
  <c r="G149" i="6"/>
  <c r="J148" i="6"/>
  <c r="G148" i="6"/>
  <c r="J147" i="6"/>
  <c r="G147" i="6"/>
  <c r="J146" i="6"/>
  <c r="G146" i="6"/>
  <c r="J145" i="6"/>
  <c r="G145" i="6"/>
  <c r="J144" i="6"/>
  <c r="G144" i="6"/>
  <c r="J143" i="6"/>
  <c r="G143" i="6"/>
  <c r="J142" i="6"/>
  <c r="G142" i="6"/>
  <c r="J141" i="6"/>
  <c r="G141" i="6"/>
  <c r="J140" i="6"/>
  <c r="G140" i="6"/>
  <c r="J139" i="6"/>
  <c r="G139" i="6"/>
  <c r="J138" i="6"/>
  <c r="G138" i="6"/>
  <c r="J137" i="6"/>
  <c r="G137" i="6"/>
  <c r="J136" i="6"/>
  <c r="G136" i="6"/>
  <c r="J135" i="6"/>
  <c r="G135" i="6"/>
  <c r="J134" i="6"/>
  <c r="G134" i="6"/>
  <c r="J133" i="6"/>
  <c r="G133" i="6"/>
  <c r="J132" i="6"/>
  <c r="G132" i="6"/>
  <c r="J131" i="6"/>
  <c r="G131" i="6"/>
  <c r="J130" i="6"/>
  <c r="G130" i="6"/>
  <c r="J129" i="6"/>
  <c r="G129" i="6"/>
  <c r="J128" i="6"/>
  <c r="G128" i="6"/>
  <c r="J127" i="6"/>
  <c r="G127" i="6"/>
  <c r="J126" i="6"/>
  <c r="G126" i="6"/>
  <c r="J125" i="6"/>
  <c r="G125" i="6"/>
  <c r="J124" i="6"/>
  <c r="G124" i="6"/>
  <c r="J123" i="6"/>
  <c r="G123" i="6"/>
  <c r="J122" i="6"/>
  <c r="G122" i="6"/>
  <c r="J121" i="6"/>
  <c r="G121" i="6"/>
  <c r="J120" i="6"/>
  <c r="G120" i="6"/>
  <c r="J119" i="6"/>
  <c r="G119" i="6"/>
  <c r="J118" i="6"/>
  <c r="G118" i="6"/>
  <c r="J117" i="6"/>
  <c r="G117" i="6"/>
  <c r="J116" i="6"/>
  <c r="G116" i="6"/>
  <c r="J115" i="6"/>
  <c r="G115" i="6"/>
  <c r="J114" i="6"/>
  <c r="G114" i="6"/>
  <c r="J113" i="6"/>
  <c r="G113" i="6"/>
  <c r="J112" i="6"/>
  <c r="G112" i="6"/>
  <c r="J111" i="6"/>
  <c r="G111" i="6"/>
  <c r="J110" i="6"/>
  <c r="G110" i="6"/>
  <c r="J109" i="6"/>
  <c r="G109" i="6"/>
  <c r="J108" i="6"/>
  <c r="G108" i="6"/>
  <c r="J107" i="6"/>
  <c r="G107" i="6"/>
  <c r="J106" i="6"/>
  <c r="G106" i="6"/>
  <c r="J105" i="6"/>
  <c r="G105" i="6"/>
  <c r="J104" i="6"/>
  <c r="G104" i="6"/>
  <c r="J103" i="6"/>
  <c r="G103" i="6"/>
  <c r="J102" i="6"/>
  <c r="G102" i="6"/>
  <c r="J101" i="6"/>
  <c r="G101" i="6"/>
  <c r="J100" i="6"/>
  <c r="G100" i="6"/>
  <c r="J99" i="6"/>
  <c r="G99" i="6"/>
  <c r="J98" i="6"/>
  <c r="G98" i="6"/>
  <c r="J97" i="6"/>
  <c r="G97" i="6"/>
  <c r="J96" i="6"/>
  <c r="G96" i="6"/>
  <c r="J95" i="6"/>
  <c r="G95" i="6"/>
  <c r="J94" i="6"/>
  <c r="G94" i="6"/>
  <c r="J93" i="6"/>
  <c r="G93" i="6"/>
  <c r="J92" i="6"/>
  <c r="G92" i="6"/>
  <c r="J91" i="6"/>
  <c r="G91" i="6"/>
  <c r="J90" i="6"/>
  <c r="G90" i="6"/>
  <c r="J89" i="6"/>
  <c r="G89" i="6"/>
  <c r="J88" i="6"/>
  <c r="G88" i="6"/>
  <c r="J87" i="6"/>
  <c r="G87" i="6"/>
  <c r="J86" i="6"/>
  <c r="G86" i="6"/>
  <c r="J85" i="6"/>
  <c r="G85" i="6"/>
  <c r="J84" i="6"/>
  <c r="G84" i="6"/>
  <c r="J83" i="6"/>
  <c r="G83" i="6"/>
  <c r="J82" i="6"/>
  <c r="G82" i="6"/>
  <c r="J81" i="6"/>
  <c r="G81" i="6"/>
  <c r="J80" i="6"/>
  <c r="G80" i="6"/>
  <c r="J79" i="6"/>
  <c r="G79" i="6"/>
  <c r="J78" i="6"/>
  <c r="G78" i="6"/>
  <c r="J77" i="6"/>
  <c r="G77" i="6"/>
  <c r="J76" i="6"/>
  <c r="G76" i="6"/>
  <c r="J75" i="6"/>
  <c r="G75" i="6"/>
  <c r="J74" i="6"/>
  <c r="G74" i="6"/>
  <c r="J73" i="6"/>
  <c r="G73" i="6"/>
  <c r="J72" i="6"/>
  <c r="G72" i="6"/>
  <c r="J71" i="6"/>
  <c r="G71" i="6"/>
  <c r="J70" i="6"/>
  <c r="G70" i="6"/>
  <c r="J69" i="6"/>
  <c r="G69" i="6"/>
  <c r="J68" i="6"/>
  <c r="G68" i="6"/>
  <c r="J67" i="6"/>
  <c r="G67" i="6"/>
  <c r="J66" i="6"/>
  <c r="G66" i="6"/>
  <c r="J65" i="6"/>
  <c r="G65" i="6"/>
  <c r="J64" i="6"/>
  <c r="G64" i="6"/>
  <c r="J63" i="6"/>
  <c r="G63" i="6"/>
  <c r="J62" i="6"/>
  <c r="G62" i="6"/>
  <c r="J61" i="6"/>
  <c r="G61" i="6"/>
  <c r="J60" i="6"/>
  <c r="G60" i="6"/>
  <c r="J59" i="6"/>
  <c r="G59" i="6"/>
  <c r="J58" i="6"/>
  <c r="G58" i="6"/>
  <c r="J57" i="6"/>
  <c r="G57" i="6"/>
  <c r="J56" i="6"/>
  <c r="G56" i="6"/>
  <c r="J55" i="6"/>
  <c r="G55" i="6"/>
  <c r="J54" i="6"/>
  <c r="G54" i="6"/>
  <c r="J53" i="6"/>
  <c r="G53" i="6"/>
  <c r="J52" i="6"/>
  <c r="G52" i="6"/>
  <c r="J51" i="6"/>
  <c r="G51" i="6"/>
  <c r="J50" i="6"/>
  <c r="G50" i="6"/>
  <c r="J49" i="6"/>
  <c r="G49" i="6"/>
  <c r="J48" i="6"/>
  <c r="G48" i="6"/>
  <c r="J47" i="6"/>
  <c r="G47" i="6"/>
  <c r="J46" i="6"/>
  <c r="G46" i="6"/>
  <c r="J45" i="6"/>
  <c r="G45" i="6"/>
  <c r="J44" i="6"/>
  <c r="G44" i="6"/>
  <c r="J43" i="6"/>
  <c r="G43" i="6"/>
  <c r="J42" i="6"/>
  <c r="G42" i="6"/>
  <c r="J41" i="6"/>
  <c r="G41" i="6"/>
  <c r="J40" i="6"/>
  <c r="G40" i="6"/>
  <c r="J39" i="6"/>
  <c r="G39" i="6"/>
  <c r="J38" i="6"/>
  <c r="G38" i="6"/>
  <c r="J37" i="6"/>
  <c r="G37" i="6"/>
  <c r="J36" i="6"/>
  <c r="G36" i="6"/>
  <c r="J35" i="6"/>
  <c r="G35" i="6"/>
  <c r="J34" i="6"/>
  <c r="G34" i="6"/>
  <c r="J33" i="6"/>
  <c r="G33" i="6"/>
  <c r="J32" i="6"/>
  <c r="G32" i="6"/>
  <c r="J31" i="6"/>
  <c r="G31" i="6"/>
  <c r="J30" i="6"/>
  <c r="G30" i="6"/>
  <c r="J29" i="6"/>
  <c r="G29" i="6"/>
  <c r="J28" i="6"/>
  <c r="G28" i="6"/>
  <c r="J27" i="6"/>
  <c r="G27" i="6"/>
  <c r="J26" i="6"/>
  <c r="G26" i="6"/>
  <c r="J25" i="6"/>
  <c r="G25" i="6"/>
  <c r="J24" i="6"/>
  <c r="G24" i="6"/>
  <c r="J23" i="6"/>
  <c r="G23" i="6"/>
  <c r="J22" i="6"/>
  <c r="G22" i="6"/>
  <c r="J21" i="6"/>
  <c r="G21" i="6"/>
  <c r="J20" i="6"/>
  <c r="G20" i="6"/>
  <c r="J19" i="6"/>
  <c r="G19" i="6"/>
  <c r="J18" i="6"/>
  <c r="G18" i="6"/>
  <c r="J17" i="6"/>
  <c r="G17" i="6"/>
  <c r="J16" i="6"/>
  <c r="G16" i="6"/>
  <c r="J15" i="6"/>
  <c r="G15" i="6"/>
  <c r="A11" i="6"/>
  <c r="A10" i="6"/>
  <c r="A9" i="6"/>
  <c r="A8" i="6"/>
  <c r="A7" i="6"/>
  <c r="B7" i="3"/>
  <c r="B8" i="3"/>
  <c r="B9" i="3"/>
  <c r="B10" i="3"/>
  <c r="B11" i="3"/>
  <c r="O541" i="3"/>
  <c r="R541" i="3"/>
  <c r="O542" i="3"/>
  <c r="R542" i="3"/>
  <c r="O543" i="3"/>
  <c r="R543" i="3"/>
  <c r="O544" i="3"/>
  <c r="R544" i="3"/>
  <c r="O545" i="3"/>
  <c r="R545" i="3"/>
  <c r="O546" i="3"/>
  <c r="R546" i="3"/>
  <c r="O547" i="3"/>
  <c r="R547" i="3"/>
  <c r="O548" i="3"/>
  <c r="R548" i="3"/>
  <c r="O549" i="3"/>
  <c r="R549" i="3"/>
  <c r="O550" i="3"/>
  <c r="R550" i="3"/>
  <c r="O551" i="3"/>
  <c r="R551" i="3"/>
  <c r="O552" i="3"/>
  <c r="R552" i="3"/>
  <c r="O553" i="3"/>
  <c r="R553" i="3"/>
  <c r="O554" i="3"/>
  <c r="R554" i="3"/>
  <c r="O555" i="3"/>
  <c r="R555" i="3"/>
  <c r="O556" i="3"/>
  <c r="R556" i="3"/>
  <c r="O557" i="3"/>
  <c r="R557" i="3"/>
  <c r="O558" i="3"/>
  <c r="R558" i="3"/>
  <c r="O559" i="3"/>
  <c r="R559" i="3"/>
  <c r="O560" i="3"/>
  <c r="R560" i="3"/>
  <c r="O561" i="3"/>
  <c r="R561" i="3"/>
  <c r="O562" i="3"/>
  <c r="R562" i="3"/>
  <c r="O563" i="3"/>
  <c r="R563" i="3"/>
  <c r="O564" i="3"/>
  <c r="R564" i="3"/>
  <c r="O565" i="3"/>
  <c r="R565" i="3"/>
  <c r="O566" i="3"/>
  <c r="R566" i="3"/>
  <c r="O567" i="3"/>
  <c r="R567" i="3"/>
  <c r="O568" i="3"/>
  <c r="R568" i="3"/>
  <c r="O569" i="3"/>
  <c r="R569" i="3"/>
  <c r="O570" i="3"/>
  <c r="R570" i="3"/>
  <c r="O571" i="3"/>
  <c r="R571" i="3"/>
  <c r="O572" i="3"/>
  <c r="R572" i="3"/>
  <c r="O573" i="3"/>
  <c r="R573" i="3"/>
  <c r="O574" i="3"/>
  <c r="R574" i="3"/>
  <c r="O575" i="3"/>
  <c r="R575" i="3"/>
  <c r="O576" i="3"/>
  <c r="R576" i="3"/>
  <c r="O577" i="3"/>
  <c r="R577" i="3"/>
  <c r="O578" i="3"/>
  <c r="R578" i="3"/>
  <c r="O579" i="3"/>
  <c r="R579" i="3"/>
  <c r="O580" i="3"/>
  <c r="R580" i="3"/>
  <c r="O581" i="3"/>
  <c r="R581" i="3"/>
  <c r="O582" i="3"/>
  <c r="R582" i="3"/>
  <c r="O583" i="3"/>
  <c r="R583" i="3"/>
  <c r="O584" i="3"/>
  <c r="R584" i="3"/>
  <c r="O585" i="3"/>
  <c r="R585" i="3"/>
  <c r="O586" i="3"/>
  <c r="R586" i="3"/>
  <c r="O587" i="3"/>
  <c r="R587" i="3"/>
  <c r="O588" i="3"/>
  <c r="R588" i="3"/>
  <c r="O589" i="3"/>
  <c r="R589" i="3"/>
  <c r="O590" i="3"/>
  <c r="R590" i="3"/>
  <c r="O591" i="3"/>
  <c r="R591" i="3"/>
  <c r="O592" i="3"/>
  <c r="R592" i="3"/>
  <c r="O593" i="3"/>
  <c r="R593" i="3"/>
  <c r="O594" i="3"/>
  <c r="R594" i="3"/>
  <c r="O595" i="3"/>
  <c r="R595" i="3"/>
  <c r="O596" i="3"/>
  <c r="R596" i="3"/>
  <c r="O597" i="3"/>
  <c r="R597" i="3"/>
  <c r="O598" i="3"/>
  <c r="R598" i="3"/>
  <c r="O599" i="3"/>
  <c r="R599" i="3"/>
  <c r="O600" i="3"/>
  <c r="R600" i="3"/>
  <c r="O601" i="3"/>
  <c r="R601" i="3"/>
  <c r="O602" i="3"/>
  <c r="R602" i="3"/>
  <c r="O603" i="3"/>
  <c r="R603" i="3"/>
  <c r="O604" i="3"/>
  <c r="R604" i="3"/>
  <c r="O605" i="3"/>
  <c r="R605" i="3"/>
  <c r="O606" i="3"/>
  <c r="R606" i="3"/>
  <c r="O607" i="3"/>
  <c r="R607" i="3"/>
  <c r="O608" i="3"/>
  <c r="R608" i="3"/>
  <c r="O609" i="3"/>
  <c r="R609" i="3"/>
  <c r="O610" i="3"/>
  <c r="R610" i="3"/>
  <c r="O611" i="3"/>
  <c r="R611" i="3"/>
  <c r="O612" i="3"/>
  <c r="R612" i="3"/>
  <c r="O613" i="3"/>
  <c r="R613" i="3"/>
  <c r="O614" i="3"/>
  <c r="R614" i="3"/>
  <c r="O615" i="3"/>
  <c r="R615" i="3"/>
  <c r="O616" i="3"/>
  <c r="R616" i="3"/>
  <c r="O617" i="3"/>
  <c r="R617" i="3"/>
  <c r="O618" i="3"/>
  <c r="R618" i="3"/>
  <c r="O619" i="3"/>
  <c r="R619" i="3"/>
  <c r="O620" i="3"/>
  <c r="R620" i="3"/>
  <c r="O621" i="3"/>
  <c r="R621" i="3"/>
  <c r="O622" i="3"/>
  <c r="R622" i="3"/>
  <c r="O623" i="3"/>
  <c r="R623" i="3"/>
  <c r="O624" i="3"/>
  <c r="R624" i="3"/>
  <c r="O625" i="3"/>
  <c r="R625" i="3"/>
  <c r="O626" i="3"/>
  <c r="R626" i="3"/>
  <c r="O627" i="3"/>
  <c r="R627" i="3"/>
  <c r="O628" i="3"/>
  <c r="R628" i="3"/>
  <c r="O629" i="3"/>
  <c r="R629" i="3"/>
  <c r="O630" i="3"/>
  <c r="R630" i="3"/>
  <c r="O631" i="3"/>
  <c r="R631" i="3"/>
  <c r="O632" i="3"/>
  <c r="R632" i="3"/>
  <c r="O633" i="3"/>
  <c r="R633" i="3"/>
  <c r="O634" i="3"/>
  <c r="R634" i="3"/>
  <c r="O635" i="3"/>
  <c r="R635" i="3"/>
  <c r="O636" i="3"/>
  <c r="R636" i="3"/>
  <c r="O637" i="3"/>
  <c r="R637" i="3"/>
  <c r="O638" i="3"/>
  <c r="R638" i="3"/>
  <c r="O639" i="3"/>
  <c r="R639" i="3"/>
  <c r="O640" i="3"/>
  <c r="R640" i="3"/>
  <c r="O641" i="3"/>
  <c r="R641" i="3"/>
  <c r="O642" i="3"/>
  <c r="R642" i="3"/>
  <c r="O643" i="3"/>
  <c r="R643" i="3"/>
  <c r="O644" i="3"/>
  <c r="R644" i="3"/>
  <c r="O645" i="3"/>
  <c r="R645" i="3"/>
  <c r="O646" i="3"/>
  <c r="R646" i="3"/>
  <c r="O647" i="3"/>
  <c r="R647" i="3"/>
  <c r="O648" i="3"/>
  <c r="R648" i="3"/>
  <c r="O649" i="3"/>
  <c r="R649" i="3"/>
  <c r="O650" i="3"/>
  <c r="R650" i="3"/>
  <c r="O651" i="3"/>
  <c r="R651" i="3"/>
  <c r="O652" i="3"/>
  <c r="R652" i="3"/>
  <c r="O653" i="3"/>
  <c r="R653" i="3"/>
  <c r="O654" i="3"/>
  <c r="R654" i="3"/>
  <c r="O655" i="3"/>
  <c r="R655" i="3"/>
  <c r="O656" i="3"/>
  <c r="R656" i="3"/>
  <c r="O657" i="3"/>
  <c r="R657" i="3"/>
  <c r="O658" i="3"/>
  <c r="R658" i="3"/>
  <c r="O659" i="3"/>
  <c r="R659" i="3"/>
  <c r="O660" i="3"/>
  <c r="R660" i="3"/>
  <c r="O661" i="3"/>
  <c r="R661" i="3"/>
  <c r="O662" i="3"/>
  <c r="R662" i="3"/>
  <c r="O663" i="3"/>
  <c r="R663" i="3"/>
  <c r="O664" i="3"/>
  <c r="R664" i="3"/>
  <c r="O665" i="3"/>
  <c r="R665" i="3"/>
  <c r="O666" i="3"/>
  <c r="R666" i="3"/>
  <c r="O667" i="3"/>
  <c r="R667" i="3"/>
  <c r="O668" i="3"/>
  <c r="R668" i="3"/>
  <c r="O669" i="3"/>
  <c r="R669" i="3"/>
  <c r="O670" i="3"/>
  <c r="R670" i="3"/>
  <c r="O671" i="3"/>
  <c r="R671" i="3"/>
  <c r="O672" i="3"/>
  <c r="R672" i="3"/>
  <c r="O673" i="3"/>
  <c r="R673" i="3"/>
  <c r="O674" i="3"/>
  <c r="R674" i="3"/>
  <c r="O675" i="3"/>
  <c r="R675" i="3"/>
  <c r="O676" i="3"/>
  <c r="R676" i="3"/>
  <c r="O677" i="3"/>
  <c r="R677" i="3"/>
  <c r="O678" i="3"/>
  <c r="R678" i="3"/>
  <c r="O679" i="3"/>
  <c r="R679" i="3"/>
  <c r="O680" i="3"/>
  <c r="R680" i="3"/>
  <c r="O681" i="3"/>
  <c r="R681" i="3"/>
  <c r="O682" i="3"/>
  <c r="R682" i="3"/>
  <c r="O683" i="3"/>
  <c r="R683" i="3"/>
  <c r="O684" i="3"/>
  <c r="R684" i="3"/>
  <c r="O685" i="3"/>
  <c r="R685" i="3"/>
  <c r="O686" i="3"/>
  <c r="R686" i="3"/>
  <c r="O687" i="3"/>
  <c r="R687" i="3"/>
  <c r="O688" i="3"/>
  <c r="R688" i="3"/>
  <c r="O689" i="3"/>
  <c r="R689" i="3"/>
  <c r="O690" i="3"/>
  <c r="R690" i="3"/>
  <c r="O691" i="3"/>
  <c r="R691" i="3"/>
  <c r="O692" i="3"/>
  <c r="R692" i="3"/>
  <c r="O693" i="3"/>
  <c r="R693" i="3"/>
  <c r="O694" i="3"/>
  <c r="R694" i="3"/>
  <c r="O695" i="3"/>
  <c r="R695" i="3"/>
  <c r="O696" i="3"/>
  <c r="R696" i="3"/>
  <c r="O697" i="3"/>
  <c r="R697" i="3"/>
  <c r="O698" i="3"/>
  <c r="R698" i="3"/>
  <c r="O699" i="3"/>
  <c r="R699" i="3"/>
  <c r="O700" i="3"/>
  <c r="R700" i="3"/>
  <c r="O701" i="3"/>
  <c r="R701" i="3"/>
  <c r="O702" i="3"/>
  <c r="R702" i="3"/>
  <c r="O703" i="3"/>
  <c r="R703" i="3"/>
  <c r="O704" i="3"/>
  <c r="R704" i="3"/>
  <c r="O705" i="3"/>
  <c r="R705" i="3"/>
  <c r="O706" i="3"/>
  <c r="R706" i="3"/>
  <c r="O707" i="3"/>
  <c r="R707" i="3"/>
  <c r="O708" i="3"/>
  <c r="R708" i="3"/>
  <c r="O709" i="3"/>
  <c r="R709" i="3"/>
  <c r="O710" i="3"/>
  <c r="R710" i="3"/>
  <c r="O711" i="3"/>
  <c r="R711" i="3"/>
  <c r="O712" i="3"/>
  <c r="R712" i="3"/>
  <c r="O713" i="3"/>
  <c r="R713" i="3"/>
  <c r="O714" i="3"/>
  <c r="R714" i="3"/>
  <c r="O715" i="3"/>
  <c r="R715" i="3"/>
  <c r="O716" i="3"/>
  <c r="R716" i="3"/>
  <c r="O717" i="3"/>
  <c r="R717" i="3"/>
  <c r="O718" i="3"/>
  <c r="R718" i="3"/>
  <c r="O719" i="3"/>
  <c r="R719" i="3"/>
  <c r="O720" i="3"/>
  <c r="R720" i="3"/>
  <c r="O721" i="3"/>
  <c r="R721" i="3"/>
  <c r="O722" i="3"/>
  <c r="R722" i="3"/>
  <c r="O723" i="3"/>
  <c r="R723" i="3"/>
  <c r="O724" i="3"/>
  <c r="R724" i="3"/>
  <c r="O725" i="3"/>
  <c r="R725" i="3"/>
  <c r="O726" i="3"/>
  <c r="R726" i="3"/>
  <c r="O727" i="3"/>
  <c r="R727" i="3"/>
  <c r="O728" i="3"/>
  <c r="R728" i="3"/>
  <c r="O729" i="3"/>
  <c r="R729" i="3"/>
  <c r="O730" i="3"/>
  <c r="R730" i="3"/>
  <c r="O731" i="3"/>
  <c r="R731" i="3"/>
  <c r="O732" i="3"/>
  <c r="R732" i="3"/>
  <c r="O733" i="3"/>
  <c r="R733" i="3"/>
  <c r="O734" i="3"/>
  <c r="R734" i="3"/>
  <c r="O735" i="3"/>
  <c r="R735" i="3"/>
  <c r="O736" i="3"/>
  <c r="R736" i="3"/>
  <c r="O737" i="3"/>
  <c r="R737" i="3"/>
  <c r="O738" i="3"/>
  <c r="R738" i="3"/>
  <c r="O739" i="3"/>
  <c r="R739" i="3"/>
  <c r="O740" i="3"/>
  <c r="R740" i="3"/>
  <c r="O741" i="3"/>
  <c r="R741" i="3"/>
  <c r="O742" i="3"/>
  <c r="R742" i="3"/>
  <c r="O743" i="3"/>
  <c r="R743" i="3"/>
  <c r="O744" i="3"/>
  <c r="R744" i="3"/>
  <c r="O745" i="3"/>
  <c r="R745" i="3"/>
  <c r="O746" i="3"/>
  <c r="R746" i="3"/>
  <c r="O747" i="3"/>
  <c r="R747" i="3"/>
  <c r="O748" i="3"/>
  <c r="R748" i="3"/>
  <c r="O749" i="3"/>
  <c r="R749" i="3"/>
  <c r="O750" i="3"/>
  <c r="R750" i="3"/>
  <c r="O751" i="3"/>
  <c r="R751" i="3"/>
  <c r="O752" i="3"/>
  <c r="R752" i="3"/>
  <c r="O753" i="3"/>
  <c r="R753" i="3"/>
  <c r="O754" i="3"/>
  <c r="R754" i="3"/>
  <c r="O755" i="3"/>
  <c r="R755" i="3"/>
  <c r="O756" i="3"/>
  <c r="R756" i="3"/>
  <c r="O757" i="3"/>
  <c r="R757" i="3"/>
  <c r="O758" i="3"/>
  <c r="R758" i="3"/>
  <c r="O759" i="3"/>
  <c r="R759" i="3"/>
  <c r="O760" i="3"/>
  <c r="R760" i="3"/>
  <c r="O761" i="3"/>
  <c r="R761" i="3"/>
  <c r="O762" i="3"/>
  <c r="R762" i="3"/>
  <c r="O763" i="3"/>
  <c r="R763" i="3"/>
  <c r="O764" i="3"/>
  <c r="R764" i="3"/>
  <c r="O765" i="3"/>
  <c r="R765" i="3"/>
  <c r="O766" i="3"/>
  <c r="R766" i="3"/>
  <c r="O767" i="3"/>
  <c r="R767" i="3"/>
  <c r="O768" i="3"/>
  <c r="R768" i="3"/>
  <c r="O769" i="3"/>
  <c r="R769" i="3"/>
  <c r="O770" i="3"/>
  <c r="R770" i="3"/>
  <c r="O771" i="3"/>
  <c r="R771" i="3"/>
  <c r="O772" i="3"/>
  <c r="R772" i="3"/>
  <c r="O773" i="3"/>
  <c r="R773" i="3"/>
  <c r="O774" i="3"/>
  <c r="R774" i="3"/>
  <c r="O775" i="3"/>
  <c r="R775" i="3"/>
  <c r="O776" i="3"/>
  <c r="R776" i="3"/>
  <c r="O777" i="3"/>
  <c r="R777" i="3"/>
  <c r="O778" i="3"/>
  <c r="R778" i="3"/>
  <c r="O779" i="3"/>
  <c r="R779" i="3"/>
  <c r="O780" i="3"/>
  <c r="R780" i="3"/>
  <c r="O781" i="3"/>
  <c r="R781" i="3"/>
  <c r="O782" i="3"/>
  <c r="R782" i="3"/>
  <c r="O783" i="3"/>
  <c r="R783" i="3"/>
  <c r="O784" i="3"/>
  <c r="R784" i="3"/>
  <c r="O785" i="3"/>
  <c r="R785" i="3"/>
  <c r="O786" i="3"/>
  <c r="R786" i="3"/>
  <c r="O787" i="3"/>
  <c r="R787" i="3"/>
  <c r="O788" i="3"/>
  <c r="R788" i="3"/>
  <c r="O789" i="3"/>
  <c r="R789" i="3"/>
  <c r="O790" i="3"/>
  <c r="R790" i="3"/>
  <c r="O791" i="3"/>
  <c r="R791" i="3"/>
  <c r="O792" i="3"/>
  <c r="R792" i="3"/>
  <c r="O793" i="3"/>
  <c r="R793" i="3"/>
  <c r="O794" i="3"/>
  <c r="R794" i="3"/>
  <c r="O795" i="3"/>
  <c r="R795" i="3"/>
  <c r="O796" i="3"/>
  <c r="R796" i="3"/>
  <c r="O797" i="3"/>
  <c r="R797" i="3"/>
  <c r="O798" i="3"/>
  <c r="R798" i="3"/>
  <c r="O799" i="3"/>
  <c r="R799" i="3"/>
  <c r="O800" i="3"/>
  <c r="R800" i="3"/>
  <c r="O801" i="3"/>
  <c r="R801" i="3"/>
  <c r="O802" i="3"/>
  <c r="R802" i="3"/>
  <c r="O803" i="3"/>
  <c r="R803" i="3"/>
  <c r="O804" i="3"/>
  <c r="R804" i="3"/>
  <c r="O805" i="3"/>
  <c r="R805" i="3"/>
  <c r="O806" i="3"/>
  <c r="R806" i="3"/>
  <c r="O807" i="3"/>
  <c r="R807" i="3"/>
  <c r="O808" i="3"/>
  <c r="R808" i="3"/>
  <c r="O809" i="3"/>
  <c r="R809" i="3"/>
  <c r="O810" i="3"/>
  <c r="R810" i="3"/>
  <c r="O811" i="3"/>
  <c r="R811" i="3"/>
  <c r="O812" i="3"/>
  <c r="R812" i="3"/>
  <c r="O813" i="3"/>
  <c r="R813" i="3"/>
  <c r="O814" i="3"/>
  <c r="R814" i="3"/>
  <c r="O815" i="3"/>
  <c r="R815" i="3"/>
  <c r="O816" i="3"/>
  <c r="R816" i="3"/>
  <c r="O817" i="3"/>
  <c r="R817" i="3"/>
  <c r="O818" i="3"/>
  <c r="R818" i="3"/>
  <c r="O819" i="3"/>
  <c r="R819" i="3"/>
  <c r="O820" i="3"/>
  <c r="R820" i="3"/>
  <c r="O821" i="3"/>
  <c r="R821" i="3"/>
  <c r="O822" i="3"/>
  <c r="R822" i="3"/>
  <c r="O823" i="3"/>
  <c r="R823" i="3"/>
  <c r="O824" i="3"/>
  <c r="R824" i="3"/>
  <c r="O825" i="3"/>
  <c r="R825" i="3"/>
  <c r="O826" i="3"/>
  <c r="R826" i="3"/>
  <c r="O827" i="3"/>
  <c r="R827" i="3"/>
  <c r="O828" i="3"/>
  <c r="R828" i="3"/>
  <c r="O829" i="3"/>
  <c r="R829" i="3"/>
  <c r="O830" i="3"/>
  <c r="R830" i="3"/>
  <c r="O831" i="3"/>
  <c r="R831" i="3"/>
  <c r="O832" i="3"/>
  <c r="R832" i="3"/>
  <c r="O833" i="3"/>
  <c r="R833" i="3"/>
  <c r="O834" i="3"/>
  <c r="R834" i="3"/>
  <c r="O835" i="3"/>
  <c r="R835" i="3"/>
  <c r="O836" i="3"/>
  <c r="R836" i="3"/>
  <c r="O837" i="3"/>
  <c r="R837" i="3"/>
  <c r="O838" i="3"/>
  <c r="R838" i="3"/>
  <c r="O839" i="3"/>
  <c r="R839" i="3"/>
  <c r="O840" i="3"/>
  <c r="R840" i="3"/>
  <c r="O841" i="3"/>
  <c r="R841" i="3"/>
  <c r="O842" i="3"/>
  <c r="R842" i="3"/>
  <c r="O843" i="3"/>
  <c r="R843" i="3"/>
  <c r="O844" i="3"/>
  <c r="R844" i="3"/>
  <c r="O845" i="3"/>
  <c r="R845" i="3"/>
  <c r="O846" i="3"/>
  <c r="R846" i="3"/>
  <c r="O847" i="3"/>
  <c r="R847" i="3"/>
  <c r="O848" i="3"/>
  <c r="R848" i="3"/>
  <c r="O849" i="3"/>
  <c r="R849" i="3"/>
  <c r="O850" i="3"/>
  <c r="R850" i="3"/>
  <c r="O851" i="3"/>
  <c r="R851" i="3"/>
  <c r="O852" i="3"/>
  <c r="R852" i="3"/>
  <c r="O853" i="3"/>
  <c r="R853" i="3"/>
  <c r="O854" i="3"/>
  <c r="R854" i="3"/>
  <c r="O855" i="3"/>
  <c r="R855" i="3"/>
  <c r="O856" i="3"/>
  <c r="R856" i="3"/>
  <c r="O857" i="3"/>
  <c r="R857" i="3"/>
  <c r="O858" i="3"/>
  <c r="R858" i="3"/>
  <c r="O859" i="3"/>
  <c r="R859" i="3"/>
  <c r="O860" i="3"/>
  <c r="R860" i="3"/>
  <c r="B868" i="3"/>
  <c r="N868" i="3"/>
  <c r="S868" i="3"/>
  <c r="A7" i="4"/>
  <c r="A8" i="4"/>
  <c r="A9" i="4"/>
  <c r="A10" i="4"/>
  <c r="A11" i="4"/>
  <c r="L16" i="4"/>
  <c r="O16" i="4"/>
  <c r="I17" i="4"/>
  <c r="R17" i="4"/>
  <c r="U17" i="4"/>
  <c r="I18" i="4"/>
  <c r="R18" i="4"/>
  <c r="U18" i="4"/>
  <c r="I19" i="4"/>
  <c r="R19" i="4"/>
  <c r="U19" i="4"/>
  <c r="I20" i="4"/>
  <c r="R20" i="4"/>
  <c r="U20" i="4"/>
  <c r="I21" i="4"/>
  <c r="L22" i="4"/>
  <c r="O22" i="4"/>
  <c r="I23" i="4"/>
  <c r="R23" i="4"/>
  <c r="U23" i="4"/>
  <c r="I24" i="4"/>
  <c r="R24" i="4"/>
  <c r="U24" i="4"/>
  <c r="I25" i="4"/>
  <c r="R25" i="4"/>
  <c r="U25" i="4"/>
  <c r="R26" i="4"/>
  <c r="U26" i="4"/>
  <c r="R27" i="4"/>
  <c r="U27" i="4"/>
  <c r="L28" i="4"/>
  <c r="O28" i="4"/>
  <c r="I29" i="4"/>
  <c r="R29" i="4"/>
  <c r="U29" i="4"/>
  <c r="I30" i="4"/>
  <c r="R30" i="4"/>
  <c r="U30" i="4"/>
  <c r="I31" i="4"/>
  <c r="R31" i="4"/>
  <c r="U31" i="4"/>
  <c r="I32" i="4"/>
  <c r="R32" i="4"/>
  <c r="U32" i="4"/>
  <c r="I33" i="4"/>
  <c r="L34" i="4"/>
  <c r="O34" i="4"/>
  <c r="I35" i="4"/>
  <c r="R35" i="4"/>
  <c r="U35" i="4"/>
  <c r="I36" i="4"/>
  <c r="R36" i="4"/>
  <c r="U36" i="4"/>
  <c r="I37" i="4"/>
  <c r="R37" i="4"/>
  <c r="U37" i="4"/>
  <c r="I38" i="4"/>
  <c r="R38" i="4"/>
  <c r="U38" i="4"/>
  <c r="I39" i="4"/>
  <c r="R39" i="4"/>
  <c r="U39" i="4"/>
  <c r="I40" i="4"/>
  <c r="L41" i="4"/>
  <c r="O41" i="4"/>
  <c r="I42" i="4"/>
  <c r="R42" i="4"/>
  <c r="U42" i="4"/>
  <c r="I43" i="4"/>
  <c r="R43" i="4"/>
  <c r="U43" i="4"/>
  <c r="I44" i="4"/>
  <c r="R44" i="4"/>
  <c r="U44" i="4"/>
  <c r="I45" i="4"/>
  <c r="I46" i="4"/>
  <c r="L47" i="4"/>
  <c r="O47" i="4"/>
  <c r="I48" i="4"/>
  <c r="R48" i="4"/>
  <c r="U48" i="4"/>
  <c r="I49" i="4"/>
  <c r="R49" i="4"/>
  <c r="U49" i="4"/>
  <c r="I50" i="4"/>
  <c r="R50" i="4"/>
  <c r="U50" i="4"/>
  <c r="I51" i="4"/>
  <c r="R51" i="4"/>
  <c r="U51" i="4"/>
  <c r="I52" i="4"/>
  <c r="R52" i="4"/>
  <c r="U52" i="4"/>
  <c r="I53" i="4"/>
  <c r="R53" i="4"/>
  <c r="U53" i="4"/>
  <c r="R54" i="4"/>
  <c r="U54" i="4"/>
  <c r="L55" i="4"/>
  <c r="O55" i="4"/>
  <c r="I56" i="4"/>
  <c r="R56" i="4"/>
  <c r="U56" i="4"/>
  <c r="I57" i="4"/>
  <c r="R57" i="4"/>
  <c r="U57" i="4"/>
  <c r="I58" i="4"/>
  <c r="R58" i="4"/>
  <c r="U58" i="4"/>
  <c r="I59" i="4"/>
  <c r="R59" i="4"/>
  <c r="U59" i="4"/>
  <c r="I60" i="4"/>
  <c r="R60" i="4"/>
  <c r="U60" i="4"/>
  <c r="I61" i="4"/>
  <c r="L62" i="4"/>
  <c r="O62" i="4"/>
  <c r="I63" i="4"/>
  <c r="R63" i="4"/>
  <c r="U63" i="4"/>
  <c r="I64" i="4"/>
  <c r="R64" i="4"/>
  <c r="U64" i="4"/>
  <c r="I65" i="4"/>
  <c r="R65" i="4"/>
  <c r="U65" i="4"/>
  <c r="I66" i="4"/>
  <c r="R66" i="4"/>
  <c r="U66" i="4"/>
  <c r="L67" i="4"/>
  <c r="O67" i="4"/>
  <c r="I68" i="4"/>
  <c r="R68" i="4"/>
  <c r="U68" i="4"/>
  <c r="I69" i="4"/>
  <c r="R69" i="4"/>
  <c r="U69" i="4"/>
  <c r="I70" i="4"/>
  <c r="R70" i="4"/>
  <c r="U70" i="4"/>
  <c r="I71" i="4"/>
  <c r="R71" i="4"/>
  <c r="U71" i="4"/>
  <c r="R72" i="4"/>
  <c r="U72" i="4"/>
  <c r="R73" i="4"/>
  <c r="U73" i="4"/>
  <c r="L74" i="4"/>
  <c r="O74" i="4"/>
  <c r="I75" i="4"/>
  <c r="R75" i="4"/>
  <c r="U75" i="4"/>
  <c r="I76" i="4"/>
  <c r="R76" i="4"/>
  <c r="U76" i="4"/>
  <c r="I77" i="4"/>
  <c r="R77" i="4"/>
  <c r="U77" i="4"/>
  <c r="I78" i="4"/>
  <c r="R78" i="4"/>
  <c r="U78" i="4"/>
  <c r="I79" i="4"/>
  <c r="R79" i="4"/>
  <c r="U79" i="4"/>
  <c r="R80" i="4"/>
  <c r="U80" i="4"/>
  <c r="L81" i="4"/>
  <c r="O81" i="4"/>
  <c r="I82" i="4"/>
  <c r="R82" i="4"/>
  <c r="U82" i="4"/>
  <c r="I83" i="4"/>
  <c r="R83" i="4"/>
  <c r="U83" i="4"/>
  <c r="I84" i="4"/>
  <c r="R84" i="4"/>
  <c r="U84" i="4"/>
  <c r="I85" i="4"/>
  <c r="R85" i="4"/>
  <c r="U85" i="4"/>
  <c r="I86" i="4"/>
  <c r="R86" i="4"/>
  <c r="U86" i="4"/>
  <c r="R87" i="4"/>
  <c r="U87" i="4"/>
  <c r="L88" i="4"/>
  <c r="O88" i="4"/>
  <c r="I89" i="4"/>
  <c r="R89" i="4"/>
  <c r="U89" i="4"/>
  <c r="I90" i="4"/>
  <c r="R90" i="4"/>
  <c r="U90" i="4"/>
  <c r="I91" i="4"/>
  <c r="R91" i="4"/>
  <c r="U91" i="4"/>
  <c r="R92" i="4"/>
  <c r="U92" i="4"/>
  <c r="R93" i="4"/>
  <c r="U93" i="4"/>
  <c r="R94" i="4"/>
  <c r="U94" i="4"/>
  <c r="O95" i="4"/>
  <c r="R96" i="4"/>
  <c r="U96" i="4"/>
  <c r="R97" i="4"/>
  <c r="U97" i="4"/>
  <c r="R98" i="4"/>
  <c r="U98" i="4"/>
  <c r="R99" i="4"/>
  <c r="U99" i="4"/>
  <c r="R100" i="4"/>
  <c r="U100" i="4"/>
  <c r="F101" i="4"/>
  <c r="I101" i="4"/>
  <c r="L102" i="4"/>
  <c r="O102" i="4"/>
  <c r="F103" i="4"/>
  <c r="I103" i="4"/>
  <c r="R103" i="4"/>
  <c r="U103" i="4"/>
  <c r="F104" i="4"/>
  <c r="I104" i="4"/>
  <c r="R104" i="4"/>
  <c r="U104" i="4"/>
  <c r="F105" i="4"/>
  <c r="I105" i="4"/>
  <c r="R105" i="4"/>
  <c r="U105" i="4"/>
  <c r="F106" i="4"/>
  <c r="I106" i="4"/>
  <c r="F107" i="4"/>
  <c r="I107" i="4"/>
  <c r="L108" i="4"/>
  <c r="O108" i="4"/>
  <c r="F109" i="4"/>
  <c r="I109" i="4"/>
  <c r="R109" i="4"/>
  <c r="U109" i="4"/>
  <c r="F110" i="4"/>
  <c r="I110" i="4"/>
  <c r="R110" i="4"/>
  <c r="U110" i="4"/>
  <c r="F111" i="4"/>
  <c r="I111" i="4"/>
  <c r="R111" i="4"/>
  <c r="U111" i="4"/>
  <c r="F112" i="4"/>
  <c r="I112" i="4"/>
  <c r="R112" i="4"/>
  <c r="U112" i="4"/>
  <c r="F113" i="4"/>
  <c r="I113" i="4"/>
  <c r="R113" i="4"/>
  <c r="U113" i="4"/>
  <c r="F114" i="4"/>
  <c r="I114" i="4"/>
  <c r="L115" i="4"/>
  <c r="O115" i="4"/>
  <c r="F116" i="4"/>
  <c r="I116" i="4"/>
  <c r="R116" i="4"/>
  <c r="U116" i="4"/>
  <c r="F117" i="4"/>
  <c r="I117" i="4"/>
  <c r="R117" i="4"/>
  <c r="U117" i="4"/>
  <c r="F118" i="4"/>
  <c r="I118" i="4"/>
  <c r="R118" i="4"/>
  <c r="U118" i="4"/>
  <c r="F119" i="4"/>
  <c r="I119" i="4"/>
  <c r="R119" i="4"/>
  <c r="U119" i="4"/>
  <c r="R120" i="4"/>
  <c r="U120" i="4"/>
  <c r="L121" i="4"/>
  <c r="O121" i="4"/>
  <c r="F122" i="4"/>
  <c r="I122" i="4"/>
  <c r="R122" i="4"/>
  <c r="U122" i="4"/>
  <c r="F123" i="4"/>
  <c r="I123" i="4"/>
  <c r="R123" i="4"/>
  <c r="U123" i="4"/>
  <c r="F124" i="4"/>
  <c r="I124" i="4"/>
  <c r="R124" i="4"/>
  <c r="U124" i="4"/>
  <c r="F125" i="4"/>
  <c r="I125" i="4"/>
  <c r="R125" i="4"/>
  <c r="U125" i="4"/>
  <c r="F126" i="4"/>
  <c r="I126" i="4"/>
  <c r="R126" i="4"/>
  <c r="U126" i="4"/>
  <c r="F127" i="4"/>
  <c r="I127" i="4"/>
  <c r="R127" i="4"/>
  <c r="U127" i="4"/>
  <c r="R128" i="4"/>
  <c r="U128" i="4"/>
  <c r="L129" i="4"/>
  <c r="O129" i="4"/>
  <c r="F130" i="4"/>
  <c r="I130" i="4"/>
  <c r="R130" i="4"/>
  <c r="U130" i="4"/>
  <c r="F131" i="4"/>
  <c r="I131" i="4"/>
  <c r="R131" i="4"/>
  <c r="U131" i="4"/>
  <c r="F132" i="4"/>
  <c r="I132" i="4"/>
  <c r="R132" i="4"/>
  <c r="U132" i="4"/>
  <c r="F133" i="4"/>
  <c r="I133" i="4"/>
  <c r="R133" i="4"/>
  <c r="U133" i="4"/>
  <c r="R134" i="4"/>
  <c r="U134" i="4"/>
  <c r="L135" i="4"/>
  <c r="O135" i="4"/>
  <c r="F136" i="4"/>
  <c r="I136" i="4"/>
  <c r="R136" i="4"/>
  <c r="U136" i="4"/>
  <c r="F137" i="4"/>
  <c r="I137" i="4"/>
  <c r="R137" i="4"/>
  <c r="U137" i="4"/>
  <c r="F138" i="4"/>
  <c r="I138" i="4"/>
  <c r="R138" i="4"/>
  <c r="U138" i="4"/>
  <c r="F139" i="4"/>
  <c r="I139" i="4"/>
  <c r="F140" i="4"/>
  <c r="I140" i="4"/>
  <c r="F141" i="4"/>
  <c r="I141" i="4"/>
  <c r="F142" i="4"/>
  <c r="I142" i="4"/>
  <c r="L143" i="4"/>
  <c r="O143" i="4"/>
  <c r="F144" i="4"/>
  <c r="I144" i="4"/>
  <c r="R144" i="4"/>
  <c r="U144" i="4"/>
  <c r="F145" i="4"/>
  <c r="I145" i="4"/>
  <c r="R145" i="4"/>
  <c r="U145" i="4"/>
  <c r="F146" i="4"/>
  <c r="I146" i="4"/>
  <c r="R146" i="4"/>
  <c r="U146" i="4"/>
  <c r="F147" i="4"/>
  <c r="I147" i="4"/>
  <c r="R147" i="4"/>
  <c r="U147" i="4"/>
  <c r="L148" i="4"/>
  <c r="O148" i="4"/>
  <c r="F149" i="4"/>
  <c r="I149" i="4"/>
  <c r="R149" i="4"/>
  <c r="U149" i="4"/>
  <c r="F150" i="4"/>
  <c r="I150" i="4"/>
  <c r="R150" i="4"/>
  <c r="U150" i="4"/>
  <c r="F151" i="4"/>
  <c r="I151" i="4"/>
  <c r="R151" i="4"/>
  <c r="U151" i="4"/>
  <c r="F152" i="4"/>
  <c r="I152" i="4"/>
  <c r="R152" i="4"/>
  <c r="U152" i="4"/>
  <c r="L153" i="4"/>
  <c r="O153" i="4"/>
  <c r="F154" i="4"/>
  <c r="I154" i="4"/>
  <c r="R154" i="4"/>
  <c r="U154" i="4"/>
  <c r="F155" i="4"/>
  <c r="I155" i="4"/>
  <c r="R155" i="4"/>
  <c r="U155" i="4"/>
  <c r="F156" i="4"/>
  <c r="I156" i="4"/>
  <c r="R156" i="4"/>
  <c r="U156" i="4"/>
  <c r="F157" i="4"/>
  <c r="I157" i="4"/>
  <c r="R157" i="4"/>
  <c r="U157" i="4"/>
  <c r="R158" i="4"/>
  <c r="U158" i="4"/>
  <c r="L159" i="4"/>
  <c r="O159" i="4"/>
  <c r="F160" i="4"/>
  <c r="I160" i="4"/>
  <c r="R160" i="4"/>
  <c r="U160" i="4"/>
  <c r="F161" i="4"/>
  <c r="I161" i="4"/>
  <c r="R161" i="4"/>
  <c r="U161" i="4"/>
  <c r="F162" i="4"/>
  <c r="I162" i="4"/>
  <c r="R162" i="4"/>
  <c r="U162" i="4"/>
  <c r="F163" i="4"/>
  <c r="I163" i="4"/>
  <c r="R163" i="4"/>
  <c r="U163" i="4"/>
  <c r="F164" i="4"/>
  <c r="I164" i="4"/>
  <c r="R164" i="4"/>
  <c r="U164" i="4"/>
  <c r="R165" i="4"/>
  <c r="U165" i="4"/>
  <c r="L166" i="4"/>
  <c r="O166" i="4"/>
  <c r="F167" i="4"/>
  <c r="I167" i="4"/>
  <c r="R167" i="4"/>
  <c r="U167" i="4"/>
  <c r="F168" i="4"/>
  <c r="I168" i="4"/>
  <c r="R168" i="4"/>
  <c r="U168" i="4"/>
  <c r="F169" i="4"/>
  <c r="I169" i="4"/>
  <c r="R169" i="4"/>
  <c r="U169" i="4"/>
  <c r="F170" i="4"/>
  <c r="I170" i="4"/>
  <c r="R170" i="4"/>
  <c r="U170" i="4"/>
  <c r="F171" i="4"/>
  <c r="I171" i="4"/>
  <c r="R171" i="4"/>
  <c r="U171" i="4"/>
  <c r="L172" i="4"/>
  <c r="O172" i="4"/>
  <c r="F173" i="4"/>
  <c r="I173" i="4"/>
  <c r="R173" i="4"/>
  <c r="U173" i="4"/>
  <c r="F174" i="4"/>
  <c r="I174" i="4"/>
  <c r="R174" i="4"/>
  <c r="U174" i="4"/>
  <c r="F175" i="4"/>
  <c r="I175" i="4"/>
  <c r="R175" i="4"/>
  <c r="U175" i="4"/>
  <c r="F176" i="4"/>
  <c r="I176" i="4"/>
  <c r="R176" i="4"/>
  <c r="U176" i="4"/>
  <c r="F177" i="4"/>
  <c r="I177" i="4"/>
  <c r="F178" i="4"/>
  <c r="I178" i="4"/>
  <c r="L179" i="4"/>
  <c r="O179" i="4"/>
  <c r="F180" i="4"/>
  <c r="I180" i="4"/>
  <c r="R180" i="4"/>
  <c r="U180" i="4"/>
  <c r="F181" i="4"/>
  <c r="I181" i="4"/>
  <c r="R181" i="4"/>
  <c r="U181" i="4"/>
  <c r="F182" i="4"/>
  <c r="I182" i="4"/>
  <c r="R182" i="4"/>
  <c r="U182" i="4"/>
  <c r="F183" i="4"/>
  <c r="I183" i="4"/>
  <c r="R183" i="4"/>
  <c r="U183" i="4"/>
  <c r="R184" i="4"/>
  <c r="U184" i="4"/>
  <c r="L185" i="4"/>
  <c r="O185" i="4"/>
  <c r="F186" i="4"/>
  <c r="I186" i="4"/>
  <c r="R186" i="4"/>
  <c r="U186" i="4"/>
  <c r="F187" i="4"/>
  <c r="I187" i="4"/>
  <c r="R187" i="4"/>
  <c r="U187" i="4"/>
  <c r="F188" i="4"/>
  <c r="I188" i="4"/>
  <c r="R188" i="4"/>
  <c r="U188" i="4"/>
  <c r="F189" i="4"/>
  <c r="I189" i="4"/>
  <c r="F190" i="4"/>
  <c r="I190" i="4"/>
  <c r="L191" i="4"/>
  <c r="O191" i="4"/>
  <c r="F192" i="4"/>
  <c r="I192" i="4"/>
  <c r="R192" i="4"/>
  <c r="U192" i="4"/>
  <c r="F193" i="4"/>
  <c r="I193" i="4"/>
  <c r="R193" i="4"/>
  <c r="U193" i="4"/>
  <c r="F194" i="4"/>
  <c r="I194" i="4"/>
  <c r="R194" i="4"/>
  <c r="U194" i="4"/>
  <c r="F195" i="4"/>
  <c r="I195" i="4"/>
  <c r="R195" i="4"/>
  <c r="U195" i="4"/>
  <c r="F196" i="4"/>
  <c r="I196" i="4"/>
  <c r="R196" i="4"/>
  <c r="U196" i="4"/>
  <c r="L197" i="4"/>
  <c r="O197" i="4"/>
  <c r="F198" i="4"/>
  <c r="I198" i="4"/>
  <c r="R198" i="4"/>
  <c r="U198" i="4"/>
  <c r="F199" i="4"/>
  <c r="I199" i="4"/>
  <c r="R199" i="4"/>
  <c r="U199" i="4"/>
  <c r="F200" i="4"/>
  <c r="I200" i="4"/>
  <c r="R200" i="4"/>
  <c r="U200" i="4"/>
  <c r="F201" i="4"/>
  <c r="I201" i="4"/>
  <c r="R201" i="4"/>
  <c r="U201" i="4"/>
  <c r="F202" i="4"/>
  <c r="I202" i="4"/>
  <c r="R202" i="4"/>
  <c r="U202" i="4"/>
  <c r="F203" i="4"/>
  <c r="I203" i="4"/>
  <c r="R203" i="4"/>
  <c r="U203" i="4"/>
  <c r="F204" i="4"/>
  <c r="I204" i="4"/>
  <c r="L205" i="4"/>
  <c r="O205" i="4"/>
  <c r="F206" i="4"/>
  <c r="I206" i="4"/>
  <c r="R206" i="4"/>
  <c r="U206" i="4"/>
  <c r="F207" i="4"/>
  <c r="I207" i="4"/>
  <c r="R207" i="4"/>
  <c r="U207" i="4"/>
  <c r="F208" i="4"/>
  <c r="I208" i="4"/>
  <c r="R208" i="4"/>
  <c r="U208" i="4"/>
  <c r="F209" i="4"/>
  <c r="I209" i="4"/>
  <c r="R209" i="4"/>
  <c r="U209" i="4"/>
  <c r="F210" i="4"/>
  <c r="I210" i="4"/>
  <c r="R210" i="4"/>
  <c r="U210" i="4"/>
  <c r="F211" i="4"/>
  <c r="I211" i="4"/>
  <c r="L212" i="4"/>
  <c r="O212" i="4"/>
  <c r="F213" i="4"/>
  <c r="I213" i="4"/>
  <c r="R213" i="4"/>
  <c r="U213" i="4"/>
  <c r="F214" i="4"/>
  <c r="I214" i="4"/>
  <c r="R214" i="4"/>
  <c r="U214" i="4"/>
  <c r="F215" i="4"/>
  <c r="I215" i="4"/>
  <c r="R215" i="4"/>
  <c r="U215" i="4"/>
  <c r="F216" i="4"/>
  <c r="I216" i="4"/>
  <c r="R216" i="4"/>
  <c r="U216" i="4"/>
  <c r="F217" i="4"/>
  <c r="I217" i="4"/>
  <c r="R217" i="4"/>
  <c r="U217" i="4"/>
  <c r="L218" i="4"/>
  <c r="O218" i="4"/>
  <c r="F219" i="4"/>
  <c r="I219" i="4"/>
  <c r="R219" i="4"/>
  <c r="U219" i="4"/>
  <c r="F220" i="4"/>
  <c r="I220" i="4"/>
  <c r="R220" i="4"/>
  <c r="U220" i="4"/>
  <c r="F221" i="4"/>
  <c r="I221" i="4"/>
  <c r="R221" i="4"/>
  <c r="U221" i="4"/>
  <c r="F222" i="4"/>
  <c r="I222" i="4"/>
  <c r="F223" i="4"/>
  <c r="I223" i="4"/>
  <c r="F224" i="4"/>
  <c r="I224" i="4"/>
  <c r="L225" i="4"/>
  <c r="O225" i="4"/>
  <c r="F226" i="4"/>
  <c r="I226" i="4"/>
  <c r="R226" i="4"/>
  <c r="U226" i="4"/>
  <c r="F227" i="4"/>
  <c r="I227" i="4"/>
  <c r="R227" i="4"/>
  <c r="U227" i="4"/>
  <c r="F228" i="4"/>
  <c r="I228" i="4"/>
  <c r="R228" i="4"/>
  <c r="U228" i="4"/>
  <c r="F229" i="4"/>
  <c r="I229" i="4"/>
  <c r="F230" i="4"/>
  <c r="I230" i="4"/>
  <c r="L231" i="4"/>
  <c r="O231" i="4"/>
  <c r="F232" i="4"/>
  <c r="I232" i="4"/>
  <c r="R232" i="4"/>
  <c r="U232" i="4"/>
  <c r="F233" i="4"/>
  <c r="I233" i="4"/>
  <c r="R233" i="4"/>
  <c r="U233" i="4"/>
  <c r="F234" i="4"/>
  <c r="I234" i="4"/>
  <c r="R234" i="4"/>
  <c r="U234" i="4"/>
  <c r="F235" i="4"/>
  <c r="I235" i="4"/>
  <c r="R235" i="4"/>
  <c r="U235" i="4"/>
  <c r="R236" i="4"/>
  <c r="U236" i="4"/>
  <c r="L237" i="4"/>
  <c r="O237" i="4"/>
  <c r="F238" i="4"/>
  <c r="I238" i="4"/>
  <c r="R238" i="4"/>
  <c r="U238" i="4"/>
  <c r="F239" i="4"/>
  <c r="I239" i="4"/>
  <c r="R239" i="4"/>
  <c r="U239" i="4"/>
  <c r="F240" i="4"/>
  <c r="I240" i="4"/>
  <c r="R240" i="4"/>
  <c r="U240" i="4"/>
  <c r="F241" i="4"/>
  <c r="I241" i="4"/>
  <c r="R241" i="4"/>
  <c r="U241" i="4"/>
  <c r="F242" i="4"/>
  <c r="I242" i="4"/>
  <c r="R242" i="4"/>
  <c r="U242" i="4"/>
  <c r="R243" i="4"/>
  <c r="U243" i="4"/>
  <c r="L244" i="4"/>
  <c r="O244" i="4"/>
  <c r="F245" i="4"/>
  <c r="I245" i="4"/>
  <c r="R245" i="4"/>
  <c r="U245" i="4"/>
  <c r="F246" i="4"/>
  <c r="I246" i="4"/>
  <c r="R246" i="4"/>
  <c r="U246" i="4"/>
  <c r="F247" i="4"/>
  <c r="I247" i="4"/>
  <c r="R247" i="4"/>
  <c r="U247" i="4"/>
  <c r="F248" i="4"/>
  <c r="I248" i="4"/>
  <c r="R248" i="4"/>
  <c r="U248" i="4"/>
  <c r="F249" i="4"/>
  <c r="I249" i="4"/>
  <c r="R249" i="4"/>
  <c r="U249" i="4"/>
  <c r="F250" i="4"/>
  <c r="I250" i="4"/>
  <c r="R250" i="4"/>
  <c r="U250" i="4"/>
  <c r="F251" i="4"/>
  <c r="I251" i="4"/>
  <c r="L252" i="4"/>
  <c r="O252" i="4"/>
  <c r="F253" i="4"/>
  <c r="I253" i="4"/>
  <c r="R253" i="4"/>
  <c r="U253" i="4"/>
  <c r="F254" i="4"/>
  <c r="I254" i="4"/>
  <c r="R254" i="4"/>
  <c r="U254" i="4"/>
  <c r="F255" i="4"/>
  <c r="I255" i="4"/>
  <c r="R255" i="4"/>
  <c r="U255" i="4"/>
  <c r="F256" i="4"/>
  <c r="I256" i="4"/>
  <c r="F257" i="4"/>
  <c r="I257" i="4"/>
  <c r="F258" i="4"/>
  <c r="I258" i="4"/>
  <c r="L259" i="4"/>
  <c r="O259" i="4"/>
  <c r="F260" i="4"/>
  <c r="I260" i="4"/>
  <c r="R260" i="4"/>
  <c r="U260" i="4"/>
  <c r="F261" i="4"/>
  <c r="I261" i="4"/>
  <c r="R261" i="4"/>
  <c r="U261" i="4"/>
  <c r="F262" i="4"/>
  <c r="I262" i="4"/>
  <c r="R262" i="4"/>
  <c r="U262" i="4"/>
  <c r="R263" i="4"/>
  <c r="U263" i="4"/>
  <c r="R264" i="4"/>
  <c r="U264" i="4"/>
  <c r="L265" i="4"/>
  <c r="O265" i="4"/>
  <c r="F266" i="4"/>
  <c r="I266" i="4"/>
  <c r="R266" i="4"/>
  <c r="U266" i="4"/>
  <c r="F267" i="4"/>
  <c r="I267" i="4"/>
  <c r="R267" i="4"/>
  <c r="U267" i="4"/>
  <c r="F268" i="4"/>
  <c r="I268" i="4"/>
  <c r="R268" i="4"/>
  <c r="U268" i="4"/>
  <c r="F269" i="4"/>
  <c r="I269" i="4"/>
  <c r="R269" i="4"/>
  <c r="U269" i="4"/>
  <c r="F270" i="4"/>
  <c r="I270" i="4"/>
  <c r="L271" i="4"/>
  <c r="O271" i="4"/>
  <c r="F272" i="4"/>
  <c r="I272" i="4"/>
  <c r="R272" i="4"/>
  <c r="U272" i="4"/>
  <c r="F273" i="4"/>
  <c r="I273" i="4"/>
  <c r="R273" i="4"/>
  <c r="U273" i="4"/>
  <c r="F274" i="4"/>
  <c r="I274" i="4"/>
  <c r="R274" i="4"/>
  <c r="U274" i="4"/>
  <c r="F275" i="4"/>
  <c r="I275" i="4"/>
  <c r="R275" i="4"/>
  <c r="U275" i="4"/>
  <c r="F276" i="4"/>
  <c r="I276" i="4"/>
  <c r="R276" i="4"/>
  <c r="U276" i="4"/>
  <c r="F277" i="4"/>
  <c r="I277" i="4"/>
  <c r="L278" i="4"/>
  <c r="O278" i="4"/>
  <c r="F279" i="4"/>
  <c r="I279" i="4"/>
  <c r="R279" i="4"/>
  <c r="U279" i="4"/>
  <c r="F280" i="4"/>
  <c r="I280" i="4"/>
  <c r="R280" i="4"/>
  <c r="U280" i="4"/>
  <c r="F281" i="4"/>
  <c r="I281" i="4"/>
  <c r="R281" i="4"/>
  <c r="U281" i="4"/>
  <c r="F282" i="4"/>
  <c r="I282" i="4"/>
  <c r="R282" i="4"/>
  <c r="U282" i="4"/>
  <c r="R283" i="4"/>
  <c r="U283" i="4"/>
  <c r="R284" i="4"/>
  <c r="U284" i="4"/>
  <c r="L285" i="4"/>
  <c r="O285" i="4"/>
  <c r="F286" i="4"/>
  <c r="I286" i="4"/>
  <c r="R286" i="4"/>
  <c r="U286" i="4"/>
  <c r="F287" i="4"/>
  <c r="I287" i="4"/>
  <c r="R287" i="4"/>
  <c r="U287" i="4"/>
  <c r="F288" i="4"/>
  <c r="I288" i="4"/>
  <c r="R288" i="4"/>
  <c r="U288" i="4"/>
  <c r="F289" i="4"/>
  <c r="I289" i="4"/>
  <c r="R289" i="4"/>
  <c r="U289" i="4"/>
  <c r="R290" i="4"/>
  <c r="U290" i="4"/>
  <c r="R291" i="4"/>
  <c r="U291" i="4"/>
  <c r="R292" i="4"/>
  <c r="U292" i="4"/>
  <c r="L293" i="4"/>
  <c r="O293" i="4"/>
  <c r="F294" i="4"/>
  <c r="I294" i="4"/>
  <c r="R294" i="4"/>
  <c r="U294" i="4"/>
  <c r="F295" i="4"/>
  <c r="I295" i="4"/>
  <c r="R295" i="4"/>
  <c r="U295" i="4"/>
  <c r="F296" i="4"/>
  <c r="I296" i="4"/>
  <c r="R296" i="4"/>
  <c r="U296" i="4"/>
  <c r="F297" i="4"/>
  <c r="I297" i="4"/>
  <c r="R297" i="4"/>
  <c r="U297" i="4"/>
  <c r="F298" i="4"/>
  <c r="I298" i="4"/>
  <c r="R298" i="4"/>
  <c r="U298" i="4"/>
  <c r="L299" i="4"/>
  <c r="O299" i="4"/>
  <c r="F300" i="4"/>
  <c r="I300" i="4"/>
  <c r="R300" i="4"/>
  <c r="U300" i="4"/>
  <c r="F301" i="4"/>
  <c r="I301" i="4"/>
  <c r="R301" i="4"/>
  <c r="U301" i="4"/>
  <c r="F302" i="4"/>
  <c r="I302" i="4"/>
  <c r="R302" i="4"/>
  <c r="U302" i="4"/>
  <c r="F303" i="4"/>
  <c r="I303" i="4"/>
  <c r="R303" i="4"/>
  <c r="U303" i="4"/>
  <c r="F304" i="4"/>
  <c r="I304" i="4"/>
  <c r="R304" i="4"/>
  <c r="U304" i="4"/>
  <c r="L305" i="4"/>
  <c r="O305" i="4"/>
  <c r="F306" i="4"/>
  <c r="I306" i="4"/>
  <c r="R306" i="4"/>
  <c r="U306" i="4"/>
  <c r="F307" i="4"/>
  <c r="I307" i="4"/>
  <c r="R307" i="4"/>
  <c r="U307" i="4"/>
  <c r="F308" i="4"/>
  <c r="I308" i="4"/>
  <c r="R308" i="4"/>
  <c r="U308" i="4"/>
  <c r="F309" i="4"/>
  <c r="I309" i="4"/>
  <c r="R309" i="4"/>
  <c r="U309" i="4"/>
  <c r="F310" i="4"/>
  <c r="I310" i="4"/>
  <c r="L311" i="4"/>
  <c r="O311" i="4"/>
  <c r="F312" i="4"/>
  <c r="I312" i="4"/>
  <c r="R312" i="4"/>
  <c r="U312" i="4"/>
  <c r="F313" i="4"/>
  <c r="I313" i="4"/>
  <c r="R313" i="4"/>
  <c r="U313" i="4"/>
  <c r="F314" i="4"/>
  <c r="I314" i="4"/>
  <c r="R314" i="4"/>
  <c r="U314" i="4"/>
  <c r="F315" i="4"/>
  <c r="I315" i="4"/>
  <c r="R315" i="4"/>
  <c r="U315" i="4"/>
  <c r="F316" i="4"/>
  <c r="I316" i="4"/>
  <c r="R316" i="4"/>
  <c r="U316" i="4"/>
  <c r="L317" i="4"/>
  <c r="O317" i="4"/>
  <c r="F318" i="4"/>
  <c r="I318" i="4"/>
  <c r="R318" i="4"/>
  <c r="U318" i="4"/>
  <c r="F319" i="4"/>
  <c r="I319" i="4"/>
  <c r="R319" i="4"/>
  <c r="U319" i="4"/>
  <c r="F320" i="4"/>
  <c r="I320" i="4"/>
  <c r="R320" i="4"/>
  <c r="U320" i="4"/>
  <c r="F321" i="4"/>
  <c r="I321" i="4"/>
  <c r="R321" i="4"/>
  <c r="U321" i="4"/>
  <c r="F322" i="4"/>
  <c r="I322" i="4"/>
  <c r="R322" i="4"/>
  <c r="U322" i="4"/>
  <c r="F323" i="4"/>
  <c r="I323" i="4"/>
  <c r="R323" i="4"/>
  <c r="U323" i="4"/>
  <c r="R324" i="4"/>
  <c r="U324" i="4"/>
  <c r="L325" i="4"/>
  <c r="O325" i="4"/>
  <c r="F326" i="4"/>
  <c r="I326" i="4"/>
  <c r="R326" i="4"/>
  <c r="U326" i="4"/>
  <c r="F327" i="4"/>
  <c r="I327" i="4"/>
  <c r="R327" i="4"/>
  <c r="U327" i="4"/>
  <c r="F328" i="4"/>
  <c r="I328" i="4"/>
  <c r="R328" i="4"/>
  <c r="U328" i="4"/>
  <c r="F329" i="4"/>
  <c r="I329" i="4"/>
  <c r="R329" i="4"/>
  <c r="U329" i="4"/>
  <c r="R330" i="4"/>
  <c r="U330" i="4"/>
  <c r="R331" i="4"/>
  <c r="U331" i="4"/>
  <c r="R332" i="4"/>
  <c r="U332" i="4"/>
  <c r="L333" i="4"/>
  <c r="O333" i="4"/>
  <c r="F334" i="4"/>
  <c r="I334" i="4"/>
  <c r="R334" i="4"/>
  <c r="U334" i="4"/>
  <c r="F335" i="4"/>
  <c r="I335" i="4"/>
  <c r="R335" i="4"/>
  <c r="U335" i="4"/>
  <c r="F336" i="4"/>
  <c r="I336" i="4"/>
  <c r="R336" i="4"/>
  <c r="U336" i="4"/>
  <c r="F337" i="4"/>
  <c r="I337" i="4"/>
  <c r="R337" i="4"/>
  <c r="U337" i="4"/>
  <c r="F338" i="4"/>
  <c r="I338" i="4"/>
  <c r="R338" i="4"/>
  <c r="U338" i="4"/>
  <c r="L339" i="4"/>
  <c r="O339" i="4"/>
  <c r="F340" i="4"/>
  <c r="I340" i="4"/>
  <c r="R340" i="4"/>
  <c r="U340" i="4"/>
  <c r="F341" i="4"/>
  <c r="I341" i="4"/>
  <c r="R341" i="4"/>
  <c r="U341" i="4"/>
  <c r="F342" i="4"/>
  <c r="I342" i="4"/>
  <c r="R342" i="4"/>
  <c r="U342" i="4"/>
  <c r="F343" i="4"/>
  <c r="I343" i="4"/>
  <c r="R343" i="4"/>
  <c r="U343" i="4"/>
  <c r="F344" i="4"/>
  <c r="I344" i="4"/>
  <c r="R344" i="4"/>
  <c r="U344" i="4"/>
  <c r="R345" i="4"/>
  <c r="U345" i="4"/>
  <c r="L346" i="4"/>
  <c r="O346" i="4"/>
  <c r="F347" i="4"/>
  <c r="I347" i="4"/>
  <c r="R347" i="4"/>
  <c r="U347" i="4"/>
  <c r="F348" i="4"/>
  <c r="I348" i="4"/>
  <c r="R348" i="4"/>
  <c r="U348" i="4"/>
  <c r="F349" i="4"/>
  <c r="I349" i="4"/>
  <c r="R349" i="4"/>
  <c r="U349" i="4"/>
  <c r="F350" i="4"/>
  <c r="I350" i="4"/>
  <c r="R350" i="4"/>
  <c r="U350" i="4"/>
  <c r="F351" i="4"/>
  <c r="I351" i="4"/>
  <c r="R351" i="4"/>
  <c r="U351" i="4"/>
  <c r="L352" i="4"/>
  <c r="O352" i="4"/>
  <c r="F353" i="4"/>
  <c r="I353" i="4"/>
  <c r="R353" i="4"/>
  <c r="U353" i="4"/>
  <c r="F354" i="4"/>
  <c r="I354" i="4"/>
  <c r="R354" i="4"/>
  <c r="U354" i="4"/>
  <c r="F355" i="4"/>
  <c r="I355" i="4"/>
  <c r="R355" i="4"/>
  <c r="U355" i="4"/>
  <c r="F356" i="4"/>
  <c r="I356" i="4"/>
  <c r="R356" i="4"/>
  <c r="U356" i="4"/>
  <c r="F357" i="4"/>
  <c r="I357" i="4"/>
  <c r="L358" i="4"/>
  <c r="O358" i="4"/>
  <c r="F359" i="4"/>
  <c r="I359" i="4"/>
  <c r="R359" i="4"/>
  <c r="U359" i="4"/>
  <c r="F360" i="4"/>
  <c r="I360" i="4"/>
  <c r="R360" i="4"/>
  <c r="U360" i="4"/>
  <c r="F361" i="4"/>
  <c r="I361" i="4"/>
  <c r="R361" i="4"/>
  <c r="U361" i="4"/>
  <c r="F362" i="4"/>
  <c r="I362" i="4"/>
  <c r="R362" i="4"/>
  <c r="U362" i="4"/>
  <c r="F363" i="4"/>
  <c r="I363" i="4"/>
  <c r="R363" i="4"/>
  <c r="U363" i="4"/>
  <c r="R364" i="4"/>
  <c r="U364" i="4"/>
  <c r="L365" i="4"/>
  <c r="O365" i="4"/>
  <c r="F366" i="4"/>
  <c r="I366" i="4"/>
  <c r="R366" i="4"/>
  <c r="U366" i="4"/>
  <c r="F367" i="4"/>
  <c r="I367" i="4"/>
  <c r="R367" i="4"/>
  <c r="U367" i="4"/>
  <c r="F368" i="4"/>
  <c r="I368" i="4"/>
  <c r="R368" i="4"/>
  <c r="U368" i="4"/>
  <c r="F369" i="4"/>
  <c r="I369" i="4"/>
  <c r="L370" i="4"/>
  <c r="O370" i="4"/>
  <c r="F371" i="4"/>
  <c r="I371" i="4"/>
  <c r="R371" i="4"/>
  <c r="U371" i="4"/>
  <c r="F372" i="4"/>
  <c r="I372" i="4"/>
  <c r="R372" i="4"/>
  <c r="U372" i="4"/>
  <c r="F373" i="4"/>
  <c r="I373" i="4"/>
  <c r="R373" i="4"/>
  <c r="U373" i="4"/>
  <c r="F374" i="4"/>
  <c r="I374" i="4"/>
  <c r="R374" i="4"/>
  <c r="U374" i="4"/>
  <c r="F375" i="4"/>
  <c r="I375" i="4"/>
  <c r="F376" i="4"/>
  <c r="I376" i="4"/>
  <c r="L377" i="4"/>
  <c r="O377" i="4"/>
  <c r="F378" i="4"/>
  <c r="I378" i="4"/>
  <c r="R378" i="4"/>
  <c r="U378" i="4"/>
  <c r="F379" i="4"/>
  <c r="I379" i="4"/>
  <c r="R379" i="4"/>
  <c r="U379" i="4"/>
  <c r="F380" i="4"/>
  <c r="I380" i="4"/>
  <c r="R380" i="4"/>
  <c r="U380" i="4"/>
  <c r="F381" i="4"/>
  <c r="I381" i="4"/>
  <c r="R381" i="4"/>
  <c r="U381" i="4"/>
  <c r="F382" i="4"/>
  <c r="I382" i="4"/>
  <c r="R382" i="4"/>
  <c r="U382" i="4"/>
  <c r="F383" i="4"/>
  <c r="I383" i="4"/>
  <c r="L384" i="4"/>
  <c r="O384" i="4"/>
  <c r="F385" i="4"/>
  <c r="I385" i="4"/>
  <c r="R385" i="4"/>
  <c r="U385" i="4"/>
  <c r="F386" i="4"/>
  <c r="I386" i="4"/>
  <c r="R386" i="4"/>
  <c r="U386" i="4"/>
  <c r="F387" i="4"/>
  <c r="I387" i="4"/>
  <c r="R387" i="4"/>
  <c r="U387" i="4"/>
  <c r="F388" i="4"/>
  <c r="I388" i="4"/>
  <c r="R388" i="4"/>
  <c r="U388" i="4"/>
  <c r="F389" i="4"/>
  <c r="I389" i="4"/>
  <c r="R389" i="4"/>
  <c r="U389" i="4"/>
  <c r="R390" i="4"/>
  <c r="U390" i="4"/>
  <c r="L391" i="4"/>
  <c r="O391" i="4"/>
  <c r="F392" i="4"/>
  <c r="I392" i="4"/>
  <c r="R392" i="4"/>
  <c r="U392" i="4"/>
  <c r="F393" i="4"/>
  <c r="I393" i="4"/>
  <c r="R393" i="4"/>
  <c r="U393" i="4"/>
  <c r="F394" i="4"/>
  <c r="I394" i="4"/>
  <c r="R394" i="4"/>
  <c r="U394" i="4"/>
  <c r="F395" i="4"/>
  <c r="I395" i="4"/>
  <c r="F396" i="4"/>
  <c r="I396" i="4"/>
  <c r="F397" i="4"/>
  <c r="I397" i="4"/>
  <c r="L398" i="4"/>
  <c r="O398" i="4"/>
  <c r="F399" i="4"/>
  <c r="I399" i="4"/>
  <c r="R399" i="4"/>
  <c r="U399" i="4"/>
  <c r="F400" i="4"/>
  <c r="I400" i="4"/>
  <c r="R400" i="4"/>
  <c r="U400" i="4"/>
  <c r="F401" i="4"/>
  <c r="I401" i="4"/>
  <c r="R401" i="4"/>
  <c r="U401" i="4"/>
  <c r="F402" i="4"/>
  <c r="I402" i="4"/>
  <c r="R402" i="4"/>
  <c r="U402" i="4"/>
  <c r="F403" i="4"/>
  <c r="I403" i="4"/>
  <c r="R403" i="4"/>
  <c r="U403" i="4"/>
  <c r="L404" i="4"/>
  <c r="O404" i="4"/>
  <c r="F405" i="4"/>
  <c r="I405" i="4"/>
  <c r="R405" i="4"/>
  <c r="U405" i="4"/>
  <c r="F406" i="4"/>
  <c r="I406" i="4"/>
  <c r="R406" i="4"/>
  <c r="U406" i="4"/>
  <c r="F407" i="4"/>
  <c r="I407" i="4"/>
  <c r="R407" i="4"/>
  <c r="U407" i="4"/>
  <c r="F408" i="4"/>
  <c r="I408" i="4"/>
  <c r="R408" i="4"/>
  <c r="U408" i="4"/>
  <c r="F409" i="4"/>
  <c r="I409" i="4"/>
  <c r="R409" i="4"/>
  <c r="U409" i="4"/>
  <c r="F410" i="4"/>
  <c r="I410" i="4"/>
  <c r="R410" i="4"/>
  <c r="U410" i="4"/>
  <c r="L411" i="4"/>
  <c r="O411" i="4"/>
  <c r="F412" i="4"/>
  <c r="I412" i="4"/>
  <c r="R412" i="4"/>
  <c r="U412" i="4"/>
  <c r="F413" i="4"/>
  <c r="I413" i="4"/>
  <c r="R413" i="4"/>
  <c r="U413" i="4"/>
  <c r="F414" i="4"/>
  <c r="I414" i="4"/>
  <c r="R414" i="4"/>
  <c r="U414" i="4"/>
  <c r="F415" i="4"/>
  <c r="I415" i="4"/>
  <c r="R415" i="4"/>
  <c r="U415" i="4"/>
  <c r="R416" i="4"/>
  <c r="U416" i="4"/>
  <c r="R417" i="4"/>
  <c r="U417" i="4"/>
  <c r="R418" i="4"/>
  <c r="U418" i="4"/>
  <c r="L419" i="4"/>
  <c r="O419" i="4"/>
  <c r="F420" i="4"/>
  <c r="I420" i="4"/>
  <c r="R420" i="4"/>
  <c r="U420" i="4"/>
  <c r="F421" i="4"/>
  <c r="I421" i="4"/>
  <c r="R421" i="4"/>
  <c r="U421" i="4"/>
  <c r="F422" i="4"/>
  <c r="I422" i="4"/>
  <c r="R422" i="4"/>
  <c r="U422" i="4"/>
  <c r="F423" i="4"/>
  <c r="I423" i="4"/>
  <c r="F424" i="4"/>
  <c r="I424" i="4"/>
  <c r="F425" i="4"/>
  <c r="I425" i="4"/>
  <c r="L426" i="4"/>
  <c r="O426" i="4"/>
  <c r="F427" i="4"/>
  <c r="I427" i="4"/>
  <c r="R427" i="4"/>
  <c r="U427" i="4"/>
  <c r="F428" i="4"/>
  <c r="I428" i="4"/>
  <c r="R428" i="4"/>
  <c r="U428" i="4"/>
  <c r="F429" i="4"/>
  <c r="I429" i="4"/>
  <c r="R429" i="4"/>
  <c r="U429" i="4"/>
  <c r="F430" i="4"/>
  <c r="I430" i="4"/>
  <c r="F431" i="4"/>
  <c r="I431" i="4"/>
  <c r="F432" i="4"/>
  <c r="I432" i="4"/>
  <c r="F433" i="4"/>
  <c r="I433" i="4"/>
  <c r="L434" i="4"/>
  <c r="O434" i="4"/>
  <c r="F435" i="4"/>
  <c r="I435" i="4"/>
  <c r="R435" i="4"/>
  <c r="U435" i="4"/>
  <c r="F436" i="4"/>
  <c r="I436" i="4"/>
  <c r="R436" i="4"/>
  <c r="U436" i="4"/>
  <c r="F437" i="4"/>
  <c r="I437" i="4"/>
  <c r="R437" i="4"/>
  <c r="U437" i="4"/>
  <c r="L438" i="4"/>
  <c r="O438" i="4"/>
  <c r="F439" i="4"/>
  <c r="I439" i="4"/>
  <c r="R439" i="4"/>
  <c r="U439" i="4"/>
  <c r="F440" i="4"/>
  <c r="I440" i="4"/>
  <c r="R440" i="4"/>
  <c r="U440" i="4"/>
  <c r="F441" i="4"/>
  <c r="I441" i="4"/>
  <c r="R441" i="4"/>
  <c r="U441" i="4"/>
  <c r="F442" i="4"/>
  <c r="I442" i="4"/>
  <c r="R442" i="4"/>
  <c r="U442" i="4"/>
  <c r="F443" i="4"/>
  <c r="I443" i="4"/>
  <c r="R443" i="4"/>
  <c r="U443" i="4"/>
  <c r="F444" i="4"/>
  <c r="I444" i="4"/>
  <c r="L445" i="4"/>
  <c r="O445" i="4"/>
  <c r="F446" i="4"/>
  <c r="I446" i="4"/>
  <c r="R446" i="4"/>
  <c r="U446" i="4"/>
  <c r="F447" i="4"/>
  <c r="I447" i="4"/>
  <c r="R447" i="4"/>
  <c r="U447" i="4"/>
  <c r="F448" i="4"/>
  <c r="I448" i="4"/>
  <c r="R448" i="4"/>
  <c r="U448" i="4"/>
  <c r="F449" i="4"/>
  <c r="I449" i="4"/>
  <c r="F450" i="4"/>
  <c r="I450" i="4"/>
  <c r="L451" i="4"/>
  <c r="O451" i="4"/>
  <c r="F452" i="4"/>
  <c r="I452" i="4"/>
  <c r="R452" i="4"/>
  <c r="U452" i="4"/>
  <c r="F453" i="4"/>
  <c r="I453" i="4"/>
  <c r="R453" i="4"/>
  <c r="U453" i="4"/>
  <c r="F454" i="4"/>
  <c r="I454" i="4"/>
  <c r="R454" i="4"/>
  <c r="U454" i="4"/>
  <c r="F455" i="4"/>
  <c r="I455" i="4"/>
  <c r="F456" i="4"/>
  <c r="I456" i="4"/>
  <c r="F457" i="4"/>
  <c r="I457" i="4"/>
  <c r="F458" i="4"/>
  <c r="I458" i="4"/>
  <c r="L459" i="4"/>
  <c r="O459" i="4"/>
  <c r="F460" i="4"/>
  <c r="I460" i="4"/>
  <c r="R460" i="4"/>
  <c r="U460" i="4"/>
  <c r="F461" i="4"/>
  <c r="I461" i="4"/>
  <c r="R461" i="4"/>
  <c r="U461" i="4"/>
  <c r="F462" i="4"/>
  <c r="I462" i="4"/>
  <c r="R462" i="4"/>
  <c r="U462" i="4"/>
  <c r="F463" i="4"/>
  <c r="I463" i="4"/>
  <c r="R463" i="4"/>
  <c r="U463" i="4"/>
  <c r="F464" i="4"/>
  <c r="I464" i="4"/>
  <c r="F465" i="4"/>
  <c r="I465" i="4"/>
  <c r="L466" i="4"/>
  <c r="O466" i="4"/>
  <c r="F467" i="4"/>
  <c r="I467" i="4"/>
  <c r="R467" i="4"/>
  <c r="U467" i="4"/>
  <c r="F468" i="4"/>
  <c r="I468" i="4"/>
  <c r="R468" i="4"/>
  <c r="U468" i="4"/>
  <c r="F469" i="4"/>
  <c r="I469" i="4"/>
  <c r="R469" i="4"/>
  <c r="U469" i="4"/>
  <c r="F470" i="4"/>
  <c r="I470" i="4"/>
  <c r="R470" i="4"/>
  <c r="U470" i="4"/>
  <c r="F471" i="4"/>
  <c r="I471" i="4"/>
  <c r="L472" i="4"/>
  <c r="O472" i="4"/>
  <c r="F473" i="4"/>
  <c r="I473" i="4"/>
  <c r="R473" i="4"/>
  <c r="U473" i="4"/>
  <c r="F474" i="4"/>
  <c r="I474" i="4"/>
  <c r="R474" i="4"/>
  <c r="U474" i="4"/>
  <c r="F475" i="4"/>
  <c r="I475" i="4"/>
  <c r="R475" i="4"/>
  <c r="U475" i="4"/>
  <c r="F476" i="4"/>
  <c r="I476" i="4"/>
  <c r="R476" i="4"/>
  <c r="U476" i="4"/>
  <c r="F477" i="4"/>
  <c r="I477" i="4"/>
  <c r="R477" i="4"/>
  <c r="U477" i="4"/>
  <c r="F478" i="4"/>
  <c r="I478" i="4"/>
  <c r="R478" i="4"/>
  <c r="U478" i="4"/>
  <c r="L479" i="4"/>
  <c r="O479" i="4"/>
  <c r="F480" i="4"/>
  <c r="I480" i="4"/>
  <c r="R480" i="4"/>
  <c r="U480" i="4"/>
  <c r="F481" i="4"/>
  <c r="I481" i="4"/>
  <c r="R481" i="4"/>
  <c r="U481" i="4"/>
  <c r="F482" i="4"/>
  <c r="I482" i="4"/>
  <c r="R482" i="4"/>
  <c r="U482" i="4"/>
  <c r="F483" i="4"/>
  <c r="I483" i="4"/>
  <c r="R483" i="4"/>
  <c r="U483" i="4"/>
  <c r="F484" i="4"/>
  <c r="I484" i="4"/>
  <c r="R484" i="4"/>
  <c r="U484" i="4"/>
  <c r="R485" i="4"/>
  <c r="U485" i="4"/>
  <c r="R486" i="4"/>
  <c r="U486" i="4"/>
  <c r="L487" i="4"/>
  <c r="O487" i="4"/>
  <c r="F488" i="4"/>
  <c r="I488" i="4"/>
  <c r="R488" i="4"/>
  <c r="U488" i="4"/>
  <c r="F489" i="4"/>
  <c r="I489" i="4"/>
  <c r="R489" i="4"/>
  <c r="U489" i="4"/>
  <c r="F490" i="4"/>
  <c r="I490" i="4"/>
  <c r="R490" i="4"/>
  <c r="U490" i="4"/>
  <c r="R491" i="4"/>
  <c r="U491" i="4"/>
  <c r="R492" i="4"/>
  <c r="U492" i="4"/>
  <c r="R493" i="4"/>
  <c r="U493" i="4"/>
  <c r="R494" i="4"/>
  <c r="U494" i="4"/>
  <c r="R495" i="4"/>
  <c r="U495" i="4"/>
  <c r="L496" i="4"/>
  <c r="O496" i="4"/>
  <c r="F497" i="4"/>
  <c r="I497" i="4"/>
  <c r="R497" i="4"/>
  <c r="U497" i="4"/>
  <c r="F498" i="4"/>
  <c r="I498" i="4"/>
  <c r="R498" i="4"/>
  <c r="U498" i="4"/>
  <c r="F499" i="4"/>
  <c r="I499" i="4"/>
  <c r="R499" i="4"/>
  <c r="U499" i="4"/>
  <c r="R500" i="4"/>
  <c r="U500" i="4"/>
  <c r="R501" i="4"/>
  <c r="U501" i="4"/>
  <c r="R502" i="4"/>
  <c r="U502" i="4"/>
  <c r="R503" i="4"/>
  <c r="U503" i="4"/>
  <c r="L504" i="4"/>
  <c r="O504" i="4"/>
  <c r="F505" i="4"/>
  <c r="I505" i="4"/>
  <c r="R505" i="4"/>
  <c r="U505" i="4"/>
  <c r="F506" i="4"/>
  <c r="I506" i="4"/>
  <c r="R506" i="4"/>
  <c r="U506" i="4"/>
  <c r="F507" i="4"/>
  <c r="I507" i="4"/>
  <c r="R507" i="4"/>
  <c r="U507" i="4"/>
  <c r="F508" i="4"/>
  <c r="I508" i="4"/>
  <c r="F509" i="4"/>
  <c r="I509" i="4"/>
  <c r="L510" i="4"/>
  <c r="O510" i="4"/>
  <c r="F511" i="4"/>
  <c r="I511" i="4"/>
  <c r="R511" i="4"/>
  <c r="U511" i="4"/>
  <c r="F512" i="4"/>
  <c r="I512" i="4"/>
  <c r="R512" i="4"/>
  <c r="U512" i="4"/>
  <c r="F513" i="4"/>
  <c r="I513" i="4"/>
  <c r="R513" i="4"/>
  <c r="U513" i="4"/>
  <c r="F514" i="4"/>
  <c r="I514" i="4"/>
  <c r="R514" i="4"/>
  <c r="U514" i="4"/>
  <c r="F515" i="4"/>
  <c r="I515" i="4"/>
  <c r="R515" i="4"/>
  <c r="U515" i="4"/>
  <c r="R516" i="4"/>
  <c r="U516" i="4"/>
  <c r="L517" i="4"/>
  <c r="O517" i="4"/>
  <c r="F518" i="4"/>
  <c r="I518" i="4"/>
  <c r="R518" i="4"/>
  <c r="U518" i="4"/>
  <c r="F519" i="4"/>
  <c r="I519" i="4"/>
  <c r="R519" i="4"/>
  <c r="U519" i="4"/>
  <c r="F520" i="4"/>
  <c r="I520" i="4"/>
  <c r="R520" i="4"/>
  <c r="U520" i="4"/>
  <c r="F521" i="4"/>
  <c r="I521" i="4"/>
  <c r="R521" i="4"/>
  <c r="U521" i="4"/>
  <c r="F522" i="4"/>
  <c r="I522" i="4"/>
  <c r="R522" i="4"/>
  <c r="U522" i="4"/>
  <c r="R523" i="4"/>
  <c r="U523" i="4"/>
  <c r="R524" i="4"/>
  <c r="U524" i="4"/>
  <c r="L525" i="4"/>
  <c r="O525" i="4"/>
  <c r="F526" i="4"/>
  <c r="I526" i="4"/>
  <c r="R526" i="4"/>
  <c r="U526" i="4"/>
  <c r="F527" i="4"/>
  <c r="I527" i="4"/>
  <c r="R527" i="4"/>
  <c r="U527" i="4"/>
  <c r="F528" i="4"/>
  <c r="I528" i="4"/>
  <c r="R528" i="4"/>
  <c r="U528" i="4"/>
  <c r="F529" i="4"/>
  <c r="I529" i="4"/>
  <c r="R529" i="4"/>
  <c r="U529" i="4"/>
  <c r="F530" i="4"/>
  <c r="I530" i="4"/>
  <c r="R530" i="4"/>
  <c r="U530" i="4"/>
  <c r="R531" i="4"/>
  <c r="U531" i="4"/>
  <c r="R532" i="4"/>
  <c r="U532" i="4"/>
  <c r="A535" i="4"/>
  <c r="I535" i="4"/>
  <c r="R535" i="4"/>
  <c r="A541" i="4"/>
  <c r="I541" i="4"/>
  <c r="R541" i="4"/>
  <c r="A7" i="5"/>
  <c r="A8" i="5"/>
  <c r="A9" i="5"/>
  <c r="A10" i="5"/>
  <c r="A11" i="5"/>
  <c r="I15" i="5"/>
  <c r="J15" i="5"/>
  <c r="D16" i="5"/>
  <c r="I16" i="5"/>
  <c r="J16" i="5"/>
  <c r="K16" i="5"/>
  <c r="L16" i="5"/>
  <c r="D17" i="5"/>
  <c r="L17" i="5" s="1"/>
  <c r="D18" i="5"/>
  <c r="I18" i="5" s="1"/>
  <c r="J18" i="5"/>
  <c r="K18" i="5"/>
  <c r="L18" i="5"/>
  <c r="D19" i="5"/>
  <c r="J19" i="5" s="1"/>
  <c r="D20" i="5"/>
  <c r="J20" i="5" s="1"/>
  <c r="I20" i="5"/>
  <c r="D21" i="5"/>
  <c r="I21" i="5" s="1"/>
  <c r="K21" i="5"/>
  <c r="L21" i="5"/>
  <c r="D22" i="5"/>
  <c r="K22" i="5" s="1"/>
  <c r="I22" i="5"/>
  <c r="D23" i="5"/>
  <c r="I23" i="5"/>
  <c r="J23" i="5"/>
  <c r="K23" i="5"/>
  <c r="L23" i="5"/>
  <c r="D24" i="5"/>
  <c r="J24" i="5" s="1"/>
  <c r="I24" i="5"/>
  <c r="K24" i="5"/>
  <c r="L24" i="5"/>
  <c r="D25" i="5"/>
  <c r="L25" i="5" s="1"/>
  <c r="D26" i="5"/>
  <c r="I26" i="5"/>
  <c r="J26" i="5"/>
  <c r="K26" i="5"/>
  <c r="L26" i="5"/>
  <c r="D27" i="5"/>
  <c r="J27" i="5" s="1"/>
  <c r="D28" i="5"/>
  <c r="J28" i="5" s="1"/>
  <c r="I28" i="5"/>
  <c r="D29" i="5"/>
  <c r="I29" i="5" s="1"/>
  <c r="J29" i="5"/>
  <c r="K29" i="5"/>
  <c r="L29" i="5"/>
  <c r="D30" i="5"/>
  <c r="K30" i="5" s="1"/>
  <c r="I30" i="5"/>
  <c r="D31" i="5"/>
  <c r="K31" i="5" s="1"/>
  <c r="I31" i="5"/>
  <c r="J31" i="5"/>
  <c r="L31" i="5"/>
  <c r="D32" i="5"/>
  <c r="I32" i="5"/>
  <c r="J32" i="5"/>
  <c r="K32" i="5"/>
  <c r="L32" i="5"/>
  <c r="D33" i="5"/>
  <c r="L33" i="5" s="1"/>
  <c r="D34" i="5"/>
  <c r="I34" i="5"/>
  <c r="J34" i="5"/>
  <c r="K34" i="5"/>
  <c r="L34" i="5"/>
  <c r="D35" i="5"/>
  <c r="J35" i="5" s="1"/>
  <c r="D36" i="5"/>
  <c r="J36" i="5" s="1"/>
  <c r="I36" i="5"/>
  <c r="D37" i="5"/>
  <c r="I37" i="5"/>
  <c r="J37" i="5"/>
  <c r="K37" i="5"/>
  <c r="L37" i="5"/>
  <c r="D38" i="5"/>
  <c r="K38" i="5" s="1"/>
  <c r="I38" i="5"/>
  <c r="D39" i="5"/>
  <c r="K39" i="5" s="1"/>
  <c r="I39" i="5"/>
  <c r="J39" i="5"/>
  <c r="L39" i="5"/>
  <c r="D40" i="5"/>
  <c r="I40" i="5"/>
  <c r="J40" i="5"/>
  <c r="K40" i="5"/>
  <c r="L40" i="5"/>
  <c r="D41" i="5"/>
  <c r="L41" i="5" s="1"/>
  <c r="D42" i="5"/>
  <c r="L42" i="5" s="1"/>
  <c r="I42" i="5"/>
  <c r="J42" i="5"/>
  <c r="K42" i="5"/>
  <c r="D43" i="5"/>
  <c r="J43" i="5" s="1"/>
  <c r="D44" i="5"/>
  <c r="J44" i="5" s="1"/>
  <c r="I44" i="5"/>
  <c r="D45" i="5"/>
  <c r="I45" i="5"/>
  <c r="J45" i="5"/>
  <c r="K45" i="5"/>
  <c r="L45" i="5"/>
  <c r="D46" i="5"/>
  <c r="K46" i="5" s="1"/>
  <c r="I46" i="5"/>
  <c r="L46" i="5"/>
  <c r="D47" i="5"/>
  <c r="K47" i="5" s="1"/>
  <c r="I47" i="5"/>
  <c r="J47" i="5"/>
  <c r="L47" i="5"/>
  <c r="D48" i="5"/>
  <c r="I48" i="5"/>
  <c r="J48" i="5"/>
  <c r="K48" i="5"/>
  <c r="L48" i="5"/>
  <c r="D49" i="5"/>
  <c r="L49" i="5" s="1"/>
  <c r="D50" i="5"/>
  <c r="L50" i="5" s="1"/>
  <c r="I50" i="5"/>
  <c r="J50" i="5"/>
  <c r="K50" i="5"/>
  <c r="D51" i="5"/>
  <c r="J51" i="5" s="1"/>
  <c r="D52" i="5"/>
  <c r="J52" i="5" s="1"/>
  <c r="I52" i="5"/>
  <c r="D53" i="5"/>
  <c r="I53" i="5"/>
  <c r="J53" i="5"/>
  <c r="K53" i="5"/>
  <c r="L53" i="5"/>
  <c r="D54" i="5"/>
  <c r="K54" i="5" s="1"/>
  <c r="I54" i="5"/>
  <c r="L54" i="5"/>
  <c r="D55" i="5"/>
  <c r="K55" i="5" s="1"/>
  <c r="I55" i="5"/>
  <c r="J55" i="5"/>
  <c r="L55" i="5"/>
  <c r="D56" i="5"/>
  <c r="I56" i="5"/>
  <c r="J56" i="5"/>
  <c r="K56" i="5"/>
  <c r="L56" i="5"/>
  <c r="D57" i="5"/>
  <c r="L57" i="5" s="1"/>
  <c r="D58" i="5"/>
  <c r="L58" i="5" s="1"/>
  <c r="I58" i="5"/>
  <c r="J58" i="5"/>
  <c r="K58" i="5"/>
  <c r="D59" i="5"/>
  <c r="J59" i="5" s="1"/>
  <c r="D60" i="5"/>
  <c r="J60" i="5" s="1"/>
  <c r="I60" i="5"/>
  <c r="D61" i="5"/>
  <c r="I61" i="5"/>
  <c r="J61" i="5"/>
  <c r="K61" i="5"/>
  <c r="L61" i="5"/>
  <c r="D62" i="5"/>
  <c r="K62" i="5" s="1"/>
  <c r="I62" i="5"/>
  <c r="L62" i="5"/>
  <c r="D63" i="5"/>
  <c r="K63" i="5" s="1"/>
  <c r="I63" i="5"/>
  <c r="J63" i="5"/>
  <c r="L63" i="5"/>
  <c r="D64" i="5"/>
  <c r="I64" i="5" s="1"/>
  <c r="J64" i="5"/>
  <c r="K64" i="5"/>
  <c r="L64" i="5"/>
  <c r="D65" i="5"/>
  <c r="L65" i="5" s="1"/>
  <c r="D66" i="5"/>
  <c r="L66" i="5" s="1"/>
  <c r="I66" i="5"/>
  <c r="J66" i="5"/>
  <c r="K66" i="5"/>
  <c r="D67" i="5"/>
  <c r="J67" i="5" s="1"/>
  <c r="D68" i="5"/>
  <c r="J68" i="5" s="1"/>
  <c r="I68" i="5"/>
  <c r="D69" i="5"/>
  <c r="I69" i="5"/>
  <c r="J69" i="5"/>
  <c r="K69" i="5"/>
  <c r="L69" i="5"/>
  <c r="D70" i="5"/>
  <c r="K70" i="5" s="1"/>
  <c r="I70" i="5"/>
  <c r="L70" i="5"/>
  <c r="D71" i="5"/>
  <c r="K71" i="5" s="1"/>
  <c r="I71" i="5"/>
  <c r="J71" i="5"/>
  <c r="L71" i="5"/>
  <c r="D72" i="5"/>
  <c r="I72" i="5" s="1"/>
  <c r="J72" i="5"/>
  <c r="K72" i="5"/>
  <c r="L72" i="5"/>
  <c r="D73" i="5"/>
  <c r="L73" i="5" s="1"/>
  <c r="D74" i="5"/>
  <c r="L74" i="5" s="1"/>
  <c r="I74" i="5"/>
  <c r="J74" i="5"/>
  <c r="K74" i="5"/>
  <c r="D75" i="5"/>
  <c r="J75" i="5" s="1"/>
  <c r="D76" i="5"/>
  <c r="J76" i="5" s="1"/>
  <c r="I76" i="5"/>
  <c r="D77" i="5"/>
  <c r="I77" i="5"/>
  <c r="J77" i="5"/>
  <c r="K77" i="5"/>
  <c r="L77" i="5"/>
  <c r="D78" i="5"/>
  <c r="K78" i="5" s="1"/>
  <c r="I78" i="5"/>
  <c r="L78" i="5"/>
  <c r="D79" i="5"/>
  <c r="K79" i="5" s="1"/>
  <c r="I79" i="5"/>
  <c r="J79" i="5"/>
  <c r="L79" i="5"/>
  <c r="D80" i="5"/>
  <c r="I80" i="5" s="1"/>
  <c r="J80" i="5"/>
  <c r="K80" i="5"/>
  <c r="L80" i="5"/>
  <c r="D81" i="5"/>
  <c r="L81" i="5" s="1"/>
  <c r="D82" i="5"/>
  <c r="L82" i="5" s="1"/>
  <c r="I82" i="5"/>
  <c r="J82" i="5"/>
  <c r="K82" i="5"/>
  <c r="D83" i="5"/>
  <c r="J83" i="5" s="1"/>
  <c r="D84" i="5"/>
  <c r="J84" i="5" s="1"/>
  <c r="I84" i="5"/>
  <c r="D85" i="5"/>
  <c r="I85" i="5"/>
  <c r="J85" i="5"/>
  <c r="K85" i="5"/>
  <c r="L85" i="5"/>
  <c r="D86" i="5"/>
  <c r="K86" i="5" s="1"/>
  <c r="I86" i="5"/>
  <c r="L86" i="5"/>
  <c r="D87" i="5"/>
  <c r="K87" i="5" s="1"/>
  <c r="I87" i="5"/>
  <c r="J87" i="5"/>
  <c r="L87" i="5"/>
  <c r="D88" i="5"/>
  <c r="I88" i="5" s="1"/>
  <c r="J88" i="5"/>
  <c r="K88" i="5"/>
  <c r="L88" i="5"/>
  <c r="D89" i="5"/>
  <c r="L89" i="5" s="1"/>
  <c r="D90" i="5"/>
  <c r="L90" i="5" s="1"/>
  <c r="I90" i="5"/>
  <c r="J90" i="5"/>
  <c r="K90" i="5"/>
  <c r="D91" i="5"/>
  <c r="J91" i="5" s="1"/>
  <c r="A94" i="5"/>
  <c r="E94" i="5"/>
  <c r="J94" i="5"/>
  <c r="A100" i="5"/>
  <c r="E100" i="5"/>
  <c r="J100" i="5"/>
  <c r="I100" i="4"/>
  <c r="F100" i="4"/>
  <c r="I99" i="4"/>
  <c r="F99" i="4"/>
  <c r="I98" i="4"/>
  <c r="F98" i="4"/>
  <c r="I97" i="4"/>
  <c r="F97" i="4"/>
  <c r="I96" i="4"/>
  <c r="F96" i="4"/>
  <c r="L95" i="4"/>
  <c r="F91" i="4"/>
  <c r="F90" i="4"/>
  <c r="F89" i="4"/>
  <c r="F86" i="4"/>
  <c r="F85" i="4"/>
  <c r="F84" i="4"/>
  <c r="F83" i="4"/>
  <c r="F82" i="4"/>
  <c r="F79" i="4"/>
  <c r="F78" i="4"/>
  <c r="F77" i="4"/>
  <c r="F76" i="4"/>
  <c r="F75" i="4"/>
  <c r="F71" i="4"/>
  <c r="F70" i="4"/>
  <c r="F69" i="4"/>
  <c r="F68" i="4"/>
  <c r="F66" i="4"/>
  <c r="F65" i="4"/>
  <c r="F64" i="4"/>
  <c r="F63" i="4"/>
  <c r="F61" i="4"/>
  <c r="F60" i="4"/>
  <c r="F59" i="4"/>
  <c r="F58" i="4"/>
  <c r="F57" i="4"/>
  <c r="F56" i="4"/>
  <c r="F53" i="4"/>
  <c r="F52" i="4"/>
  <c r="F51" i="4"/>
  <c r="F50" i="4"/>
  <c r="F49" i="4"/>
  <c r="F48" i="4"/>
  <c r="F46" i="4"/>
  <c r="F45" i="4"/>
  <c r="F44" i="4"/>
  <c r="F43" i="4"/>
  <c r="F42" i="4"/>
  <c r="F40" i="4"/>
  <c r="F39" i="4"/>
  <c r="F38" i="4"/>
  <c r="F37" i="4"/>
  <c r="F36" i="4"/>
  <c r="F35" i="4"/>
  <c r="F33" i="4"/>
  <c r="F32" i="4"/>
  <c r="F31" i="4"/>
  <c r="F30" i="4"/>
  <c r="F29" i="4"/>
  <c r="F25" i="4"/>
  <c r="F24" i="4"/>
  <c r="F23" i="4"/>
  <c r="F21" i="4"/>
  <c r="F20" i="4"/>
  <c r="F19" i="4"/>
  <c r="F18" i="4"/>
  <c r="F17" i="4"/>
  <c r="R540" i="3"/>
  <c r="O540" i="3"/>
  <c r="R539" i="3"/>
  <c r="O539" i="3"/>
  <c r="R538" i="3"/>
  <c r="O538" i="3"/>
  <c r="R537" i="3"/>
  <c r="O537" i="3"/>
  <c r="R536" i="3"/>
  <c r="O536" i="3"/>
  <c r="R535" i="3"/>
  <c r="O535" i="3"/>
  <c r="R534" i="3"/>
  <c r="O534" i="3"/>
  <c r="R533" i="3"/>
  <c r="O533" i="3"/>
  <c r="R532" i="3"/>
  <c r="O532" i="3"/>
  <c r="R531" i="3"/>
  <c r="O531" i="3"/>
  <c r="R530" i="3"/>
  <c r="O530" i="3"/>
  <c r="R529" i="3"/>
  <c r="O529" i="3"/>
  <c r="R528" i="3"/>
  <c r="O528" i="3"/>
  <c r="R527" i="3"/>
  <c r="O527" i="3"/>
  <c r="R526" i="3"/>
  <c r="O526" i="3"/>
  <c r="R525" i="3"/>
  <c r="O525" i="3"/>
  <c r="R524" i="3"/>
  <c r="O524" i="3"/>
  <c r="R523" i="3"/>
  <c r="O523" i="3"/>
  <c r="R522" i="3"/>
  <c r="O522" i="3"/>
  <c r="R521" i="3"/>
  <c r="O521" i="3"/>
  <c r="R520" i="3"/>
  <c r="O520" i="3"/>
  <c r="R519" i="3"/>
  <c r="O519" i="3"/>
  <c r="R518" i="3"/>
  <c r="O518" i="3"/>
  <c r="R517" i="3"/>
  <c r="O517" i="3"/>
  <c r="R516" i="3"/>
  <c r="O516" i="3"/>
  <c r="R515" i="3"/>
  <c r="O515" i="3"/>
  <c r="R514" i="3"/>
  <c r="O514" i="3"/>
  <c r="R513" i="3"/>
  <c r="O513" i="3"/>
  <c r="R512" i="3"/>
  <c r="O512" i="3"/>
  <c r="R511" i="3"/>
  <c r="O511" i="3"/>
  <c r="R510" i="3"/>
  <c r="O510" i="3"/>
  <c r="R509" i="3"/>
  <c r="O509" i="3"/>
  <c r="R508" i="3"/>
  <c r="O508" i="3"/>
  <c r="R507" i="3"/>
  <c r="O507" i="3"/>
  <c r="R506" i="3"/>
  <c r="O506" i="3"/>
  <c r="R505" i="3"/>
  <c r="O505" i="3"/>
  <c r="R504" i="3"/>
  <c r="O504" i="3"/>
  <c r="R503" i="3"/>
  <c r="O503" i="3"/>
  <c r="R502" i="3"/>
  <c r="O502" i="3"/>
  <c r="R501" i="3"/>
  <c r="O501" i="3"/>
  <c r="R500" i="3"/>
  <c r="O500" i="3"/>
  <c r="R499" i="3"/>
  <c r="O499" i="3"/>
  <c r="R498" i="3"/>
  <c r="O498" i="3"/>
  <c r="R497" i="3"/>
  <c r="O497" i="3"/>
  <c r="R496" i="3"/>
  <c r="O496" i="3"/>
  <c r="R495" i="3"/>
  <c r="O495" i="3"/>
  <c r="R494" i="3"/>
  <c r="O494" i="3"/>
  <c r="R493" i="3"/>
  <c r="O493" i="3"/>
  <c r="R492" i="3"/>
  <c r="O492" i="3"/>
  <c r="R491" i="3"/>
  <c r="O491" i="3"/>
  <c r="R490" i="3"/>
  <c r="O490" i="3"/>
  <c r="R489" i="3"/>
  <c r="O489" i="3"/>
  <c r="R488" i="3"/>
  <c r="O488" i="3"/>
  <c r="R487" i="3"/>
  <c r="O487" i="3"/>
  <c r="R486" i="3"/>
  <c r="O486" i="3"/>
  <c r="R485" i="3"/>
  <c r="O485" i="3"/>
  <c r="R484" i="3"/>
  <c r="O484" i="3"/>
  <c r="R483" i="3"/>
  <c r="O483" i="3"/>
  <c r="R482" i="3"/>
  <c r="O482" i="3"/>
  <c r="R481" i="3"/>
  <c r="O481" i="3"/>
  <c r="R480" i="3"/>
  <c r="O480" i="3"/>
  <c r="R479" i="3"/>
  <c r="O479" i="3"/>
  <c r="R478" i="3"/>
  <c r="O478" i="3"/>
  <c r="R477" i="3"/>
  <c r="O477" i="3"/>
  <c r="R476" i="3"/>
  <c r="O476" i="3"/>
  <c r="R475" i="3"/>
  <c r="O475" i="3"/>
  <c r="R474" i="3"/>
  <c r="O474" i="3"/>
  <c r="R473" i="3"/>
  <c r="O473" i="3"/>
  <c r="R472" i="3"/>
  <c r="O472" i="3"/>
  <c r="R471" i="3"/>
  <c r="O471" i="3"/>
  <c r="R470" i="3"/>
  <c r="O470" i="3"/>
  <c r="R469" i="3"/>
  <c r="O469" i="3"/>
  <c r="R468" i="3"/>
  <c r="O468" i="3"/>
  <c r="R467" i="3"/>
  <c r="O467" i="3"/>
  <c r="R466" i="3"/>
  <c r="O466" i="3"/>
  <c r="R465" i="3"/>
  <c r="O465" i="3"/>
  <c r="R464" i="3"/>
  <c r="O464" i="3"/>
  <c r="R463" i="3"/>
  <c r="O463" i="3"/>
  <c r="R462" i="3"/>
  <c r="O462" i="3"/>
  <c r="R461" i="3"/>
  <c r="O461" i="3"/>
  <c r="R460" i="3"/>
  <c r="O460" i="3"/>
  <c r="R459" i="3"/>
  <c r="O459" i="3"/>
  <c r="R458" i="3"/>
  <c r="O458" i="3"/>
  <c r="R457" i="3"/>
  <c r="O457" i="3"/>
  <c r="R456" i="3"/>
  <c r="O456" i="3"/>
  <c r="R455" i="3"/>
  <c r="O455" i="3"/>
  <c r="R454" i="3"/>
  <c r="O454" i="3"/>
  <c r="R453" i="3"/>
  <c r="O453" i="3"/>
  <c r="R452" i="3"/>
  <c r="O452" i="3"/>
  <c r="R451" i="3"/>
  <c r="O451" i="3"/>
  <c r="R450" i="3"/>
  <c r="O450" i="3"/>
  <c r="R449" i="3"/>
  <c r="O449" i="3"/>
  <c r="R448" i="3"/>
  <c r="O448" i="3"/>
  <c r="R447" i="3"/>
  <c r="O447" i="3"/>
  <c r="R446" i="3"/>
  <c r="O446" i="3"/>
  <c r="R445" i="3"/>
  <c r="O445" i="3"/>
  <c r="R444" i="3"/>
  <c r="O444" i="3"/>
  <c r="R443" i="3"/>
  <c r="O443" i="3"/>
  <c r="R442" i="3"/>
  <c r="O442" i="3"/>
  <c r="R441" i="3"/>
  <c r="O441" i="3"/>
  <c r="R440" i="3"/>
  <c r="O440" i="3"/>
  <c r="R439" i="3"/>
  <c r="O439" i="3"/>
  <c r="R438" i="3"/>
  <c r="O438" i="3"/>
  <c r="R437" i="3"/>
  <c r="O437" i="3"/>
  <c r="R436" i="3"/>
  <c r="O436" i="3"/>
  <c r="R435" i="3"/>
  <c r="O435" i="3"/>
  <c r="R434" i="3"/>
  <c r="O434" i="3"/>
  <c r="R433" i="3"/>
  <c r="O433" i="3"/>
  <c r="R432" i="3"/>
  <c r="O432" i="3"/>
  <c r="R431" i="3"/>
  <c r="O431" i="3"/>
  <c r="R430" i="3"/>
  <c r="O430" i="3"/>
  <c r="R429" i="3"/>
  <c r="O429" i="3"/>
  <c r="R428" i="3"/>
  <c r="O428" i="3"/>
  <c r="R427" i="3"/>
  <c r="O427" i="3"/>
  <c r="R426" i="3"/>
  <c r="O426" i="3"/>
  <c r="R425" i="3"/>
  <c r="O425" i="3"/>
  <c r="R424" i="3"/>
  <c r="O424" i="3"/>
  <c r="R423" i="3"/>
  <c r="O423" i="3"/>
  <c r="R422" i="3"/>
  <c r="O422" i="3"/>
  <c r="R421" i="3"/>
  <c r="O421" i="3"/>
  <c r="R420" i="3"/>
  <c r="O420" i="3"/>
  <c r="R419" i="3"/>
  <c r="O419" i="3"/>
  <c r="R418" i="3"/>
  <c r="O418" i="3"/>
  <c r="R417" i="3"/>
  <c r="O417" i="3"/>
  <c r="R416" i="3"/>
  <c r="O416" i="3"/>
  <c r="R415" i="3"/>
  <c r="O415" i="3"/>
  <c r="R414" i="3"/>
  <c r="O414" i="3"/>
  <c r="R413" i="3"/>
  <c r="O413" i="3"/>
  <c r="R412" i="3"/>
  <c r="O412" i="3"/>
  <c r="R411" i="3"/>
  <c r="O411" i="3"/>
  <c r="R410" i="3"/>
  <c r="O410" i="3"/>
  <c r="R409" i="3"/>
  <c r="O409" i="3"/>
  <c r="R408" i="3"/>
  <c r="O408" i="3"/>
  <c r="R407" i="3"/>
  <c r="O407" i="3"/>
  <c r="R406" i="3"/>
  <c r="O406" i="3"/>
  <c r="R405" i="3"/>
  <c r="O405" i="3"/>
  <c r="R404" i="3"/>
  <c r="O404" i="3"/>
  <c r="R403" i="3"/>
  <c r="O403" i="3"/>
  <c r="R402" i="3"/>
  <c r="O402" i="3"/>
  <c r="R401" i="3"/>
  <c r="O401" i="3"/>
  <c r="R400" i="3"/>
  <c r="O400" i="3"/>
  <c r="R399" i="3"/>
  <c r="O399" i="3"/>
  <c r="R398" i="3"/>
  <c r="O398" i="3"/>
  <c r="R397" i="3"/>
  <c r="O397" i="3"/>
  <c r="R396" i="3"/>
  <c r="O396" i="3"/>
  <c r="R395" i="3"/>
  <c r="O395" i="3"/>
  <c r="R394" i="3"/>
  <c r="O394" i="3"/>
  <c r="R393" i="3"/>
  <c r="O393" i="3"/>
  <c r="R392" i="3"/>
  <c r="O392" i="3"/>
  <c r="R391" i="3"/>
  <c r="O391" i="3"/>
  <c r="R390" i="3"/>
  <c r="O390" i="3"/>
  <c r="R389" i="3"/>
  <c r="O389" i="3"/>
  <c r="R388" i="3"/>
  <c r="O388" i="3"/>
  <c r="R387" i="3"/>
  <c r="O387" i="3"/>
  <c r="R386" i="3"/>
  <c r="O386" i="3"/>
  <c r="R385" i="3"/>
  <c r="O385" i="3"/>
  <c r="R384" i="3"/>
  <c r="O384" i="3"/>
  <c r="R383" i="3"/>
  <c r="O383" i="3"/>
  <c r="R382" i="3"/>
  <c r="O382" i="3"/>
  <c r="R381" i="3"/>
  <c r="O381" i="3"/>
  <c r="R380" i="3"/>
  <c r="O380" i="3"/>
  <c r="R379" i="3"/>
  <c r="O379" i="3"/>
  <c r="R378" i="3"/>
  <c r="O378" i="3"/>
  <c r="R377" i="3"/>
  <c r="O377" i="3"/>
  <c r="R376" i="3"/>
  <c r="O376" i="3"/>
  <c r="R375" i="3"/>
  <c r="O375" i="3"/>
  <c r="R374" i="3"/>
  <c r="O374" i="3"/>
  <c r="R373" i="3"/>
  <c r="O373" i="3"/>
  <c r="R372" i="3"/>
  <c r="O372" i="3"/>
  <c r="R371" i="3"/>
  <c r="O371" i="3"/>
  <c r="R370" i="3"/>
  <c r="O370" i="3"/>
  <c r="R369" i="3"/>
  <c r="O369" i="3"/>
  <c r="R368" i="3"/>
  <c r="O368" i="3"/>
  <c r="R367" i="3"/>
  <c r="O367" i="3"/>
  <c r="R366" i="3"/>
  <c r="O366" i="3"/>
  <c r="R365" i="3"/>
  <c r="O365" i="3"/>
  <c r="R364" i="3"/>
  <c r="O364" i="3"/>
  <c r="R363" i="3"/>
  <c r="O363" i="3"/>
  <c r="R362" i="3"/>
  <c r="O362" i="3"/>
  <c r="R361" i="3"/>
  <c r="O361" i="3"/>
  <c r="R360" i="3"/>
  <c r="O360" i="3"/>
  <c r="R359" i="3"/>
  <c r="O359" i="3"/>
  <c r="R358" i="3"/>
  <c r="O358" i="3"/>
  <c r="R357" i="3"/>
  <c r="O357" i="3"/>
  <c r="R356" i="3"/>
  <c r="O356" i="3"/>
  <c r="R355" i="3"/>
  <c r="O355" i="3"/>
  <c r="R354" i="3"/>
  <c r="O354" i="3"/>
  <c r="R353" i="3"/>
  <c r="O353" i="3"/>
  <c r="R352" i="3"/>
  <c r="O352" i="3"/>
  <c r="R351" i="3"/>
  <c r="O351" i="3"/>
  <c r="R350" i="3"/>
  <c r="O350" i="3"/>
  <c r="R349" i="3"/>
  <c r="O349" i="3"/>
  <c r="R348" i="3"/>
  <c r="O348" i="3"/>
  <c r="R347" i="3"/>
  <c r="O347" i="3"/>
  <c r="R346" i="3"/>
  <c r="O346" i="3"/>
  <c r="R345" i="3"/>
  <c r="O345" i="3"/>
  <c r="R344" i="3"/>
  <c r="O344" i="3"/>
  <c r="R343" i="3"/>
  <c r="O343" i="3"/>
  <c r="R342" i="3"/>
  <c r="O342" i="3"/>
  <c r="R341" i="3"/>
  <c r="O341" i="3"/>
  <c r="R340" i="3"/>
  <c r="O340" i="3"/>
  <c r="R339" i="3"/>
  <c r="O339" i="3"/>
  <c r="R338" i="3"/>
  <c r="O338" i="3"/>
  <c r="R337" i="3"/>
  <c r="O337" i="3"/>
  <c r="R336" i="3"/>
  <c r="O336" i="3"/>
  <c r="R335" i="3"/>
  <c r="O335" i="3"/>
  <c r="R334" i="3"/>
  <c r="O334" i="3"/>
  <c r="R333" i="3"/>
  <c r="O333" i="3"/>
  <c r="R332" i="3"/>
  <c r="O332" i="3"/>
  <c r="R331" i="3"/>
  <c r="O331" i="3"/>
  <c r="R330" i="3"/>
  <c r="O330" i="3"/>
  <c r="R329" i="3"/>
  <c r="O329" i="3"/>
  <c r="R328" i="3"/>
  <c r="O328" i="3"/>
  <c r="R327" i="3"/>
  <c r="O327" i="3"/>
  <c r="R326" i="3"/>
  <c r="O326" i="3"/>
  <c r="R325" i="3"/>
  <c r="O325" i="3"/>
  <c r="R324" i="3"/>
  <c r="O324" i="3"/>
  <c r="R323" i="3"/>
  <c r="O323" i="3"/>
  <c r="R322" i="3"/>
  <c r="O322" i="3"/>
  <c r="R321" i="3"/>
  <c r="O321" i="3"/>
  <c r="R320" i="3"/>
  <c r="O320" i="3"/>
  <c r="R319" i="3"/>
  <c r="O319" i="3"/>
  <c r="R318" i="3"/>
  <c r="O318" i="3"/>
  <c r="R317" i="3"/>
  <c r="O317" i="3"/>
  <c r="R316" i="3"/>
  <c r="O316" i="3"/>
  <c r="R315" i="3"/>
  <c r="O315" i="3"/>
  <c r="R314" i="3"/>
  <c r="O314" i="3"/>
  <c r="R313" i="3"/>
  <c r="O313" i="3"/>
  <c r="R312" i="3"/>
  <c r="O312" i="3"/>
  <c r="R311" i="3"/>
  <c r="O311" i="3"/>
  <c r="R310" i="3"/>
  <c r="O310" i="3"/>
  <c r="R309" i="3"/>
  <c r="O309" i="3"/>
  <c r="R308" i="3"/>
  <c r="O308" i="3"/>
  <c r="R307" i="3"/>
  <c r="O307" i="3"/>
  <c r="R306" i="3"/>
  <c r="O306" i="3"/>
  <c r="R305" i="3"/>
  <c r="O305" i="3"/>
  <c r="R304" i="3"/>
  <c r="O304" i="3"/>
  <c r="R303" i="3"/>
  <c r="O303" i="3"/>
  <c r="R302" i="3"/>
  <c r="O302" i="3"/>
  <c r="R301" i="3"/>
  <c r="O301" i="3"/>
  <c r="R300" i="3"/>
  <c r="O300" i="3"/>
  <c r="R299" i="3"/>
  <c r="O299" i="3"/>
  <c r="R298" i="3"/>
  <c r="O298" i="3"/>
  <c r="R297" i="3"/>
  <c r="O297" i="3"/>
  <c r="R296" i="3"/>
  <c r="O296" i="3"/>
  <c r="R295" i="3"/>
  <c r="O295" i="3"/>
  <c r="R294" i="3"/>
  <c r="O294" i="3"/>
  <c r="R293" i="3"/>
  <c r="O293" i="3"/>
  <c r="R292" i="3"/>
  <c r="O292" i="3"/>
  <c r="R291" i="3"/>
  <c r="O291" i="3"/>
  <c r="R290" i="3"/>
  <c r="O290" i="3"/>
  <c r="R289" i="3"/>
  <c r="O289" i="3"/>
  <c r="R288" i="3"/>
  <c r="O288" i="3"/>
  <c r="R287" i="3"/>
  <c r="O287" i="3"/>
  <c r="R286" i="3"/>
  <c r="O286" i="3"/>
  <c r="R285" i="3"/>
  <c r="O285" i="3"/>
  <c r="R284" i="3"/>
  <c r="O284" i="3"/>
  <c r="R283" i="3"/>
  <c r="O283" i="3"/>
  <c r="R282" i="3"/>
  <c r="O282" i="3"/>
  <c r="R281" i="3"/>
  <c r="O281" i="3"/>
  <c r="R280" i="3"/>
  <c r="O280" i="3"/>
  <c r="R279" i="3"/>
  <c r="O279" i="3"/>
  <c r="R278" i="3"/>
  <c r="O278" i="3"/>
  <c r="R277" i="3"/>
  <c r="O277" i="3"/>
  <c r="R276" i="3"/>
  <c r="O276" i="3"/>
  <c r="R275" i="3"/>
  <c r="O275" i="3"/>
  <c r="R274" i="3"/>
  <c r="O274" i="3"/>
  <c r="R273" i="3"/>
  <c r="O273" i="3"/>
  <c r="R272" i="3"/>
  <c r="O272" i="3"/>
  <c r="R271" i="3"/>
  <c r="O271" i="3"/>
  <c r="R270" i="3"/>
  <c r="O270" i="3"/>
  <c r="R269" i="3"/>
  <c r="O269" i="3"/>
  <c r="R268" i="3"/>
  <c r="O268" i="3"/>
  <c r="R267" i="3"/>
  <c r="O267" i="3"/>
  <c r="R266" i="3"/>
  <c r="O266" i="3"/>
  <c r="R265" i="3"/>
  <c r="O265" i="3"/>
  <c r="R264" i="3"/>
  <c r="O264" i="3"/>
  <c r="R263" i="3"/>
  <c r="O263" i="3"/>
  <c r="R262" i="3"/>
  <c r="O262" i="3"/>
  <c r="R261" i="3"/>
  <c r="O261" i="3"/>
  <c r="R260" i="3"/>
  <c r="O260" i="3"/>
  <c r="R259" i="3"/>
  <c r="O259" i="3"/>
  <c r="R258" i="3"/>
  <c r="O258" i="3"/>
  <c r="R257" i="3"/>
  <c r="O257" i="3"/>
  <c r="R256" i="3"/>
  <c r="O256" i="3"/>
  <c r="R255" i="3"/>
  <c r="O255" i="3"/>
  <c r="R254" i="3"/>
  <c r="O254" i="3"/>
  <c r="R253" i="3"/>
  <c r="O253" i="3"/>
  <c r="R252" i="3"/>
  <c r="O252" i="3"/>
  <c r="R251" i="3"/>
  <c r="O251" i="3"/>
  <c r="R250" i="3"/>
  <c r="O250" i="3"/>
  <c r="R249" i="3"/>
  <c r="O249" i="3"/>
  <c r="R248" i="3"/>
  <c r="O248" i="3"/>
  <c r="R247" i="3"/>
  <c r="O247" i="3"/>
  <c r="R246" i="3"/>
  <c r="O246" i="3"/>
  <c r="R245" i="3"/>
  <c r="O245" i="3"/>
  <c r="R244" i="3"/>
  <c r="O244" i="3"/>
  <c r="R243" i="3"/>
  <c r="O243" i="3"/>
  <c r="R242" i="3"/>
  <c r="O242" i="3"/>
  <c r="R241" i="3"/>
  <c r="O241" i="3"/>
  <c r="R240" i="3"/>
  <c r="O240" i="3"/>
  <c r="R239" i="3"/>
  <c r="O239" i="3"/>
  <c r="R238" i="3"/>
  <c r="O238" i="3"/>
  <c r="R237" i="3"/>
  <c r="O237" i="3"/>
  <c r="R236" i="3"/>
  <c r="O236" i="3"/>
  <c r="R235" i="3"/>
  <c r="O235" i="3"/>
  <c r="R234" i="3"/>
  <c r="O234" i="3"/>
  <c r="R233" i="3"/>
  <c r="O233" i="3"/>
  <c r="R232" i="3"/>
  <c r="O232" i="3"/>
  <c r="R231" i="3"/>
  <c r="O231" i="3"/>
  <c r="R230" i="3"/>
  <c r="O230" i="3"/>
  <c r="R229" i="3"/>
  <c r="O229" i="3"/>
  <c r="R228" i="3"/>
  <c r="O228" i="3"/>
  <c r="R227" i="3"/>
  <c r="O227" i="3"/>
  <c r="R226" i="3"/>
  <c r="O226" i="3"/>
  <c r="R225" i="3"/>
  <c r="O225" i="3"/>
  <c r="R224" i="3"/>
  <c r="O224" i="3"/>
  <c r="R223" i="3"/>
  <c r="O223" i="3"/>
  <c r="R222" i="3"/>
  <c r="O222" i="3"/>
  <c r="R221" i="3"/>
  <c r="O221" i="3"/>
  <c r="R220" i="3"/>
  <c r="O220" i="3"/>
  <c r="R219" i="3"/>
  <c r="O219" i="3"/>
  <c r="R218" i="3"/>
  <c r="O218" i="3"/>
  <c r="R217" i="3"/>
  <c r="O217" i="3"/>
  <c r="R216" i="3"/>
  <c r="O216" i="3"/>
  <c r="R215" i="3"/>
  <c r="O215" i="3"/>
  <c r="R214" i="3"/>
  <c r="O214" i="3"/>
  <c r="R213" i="3"/>
  <c r="O213" i="3"/>
  <c r="R212" i="3"/>
  <c r="O212" i="3"/>
  <c r="R211" i="3"/>
  <c r="O211" i="3"/>
  <c r="R210" i="3"/>
  <c r="O210" i="3"/>
  <c r="R209" i="3"/>
  <c r="O209" i="3"/>
  <c r="R208" i="3"/>
  <c r="O208" i="3"/>
  <c r="R207" i="3"/>
  <c r="O207" i="3"/>
  <c r="R206" i="3"/>
  <c r="O206" i="3"/>
  <c r="R205" i="3"/>
  <c r="O205" i="3"/>
  <c r="R204" i="3"/>
  <c r="O204" i="3"/>
  <c r="R203" i="3"/>
  <c r="O203" i="3"/>
  <c r="R202" i="3"/>
  <c r="O202" i="3"/>
  <c r="R201" i="3"/>
  <c r="O201" i="3"/>
  <c r="R200" i="3"/>
  <c r="O200" i="3"/>
  <c r="R199" i="3"/>
  <c r="O199" i="3"/>
  <c r="R198" i="3"/>
  <c r="O198" i="3"/>
  <c r="R197" i="3"/>
  <c r="O197" i="3"/>
  <c r="R196" i="3"/>
  <c r="O196" i="3"/>
  <c r="R195" i="3"/>
  <c r="O195" i="3"/>
  <c r="R194" i="3"/>
  <c r="O194" i="3"/>
  <c r="R193" i="3"/>
  <c r="O193" i="3"/>
  <c r="R192" i="3"/>
  <c r="O192" i="3"/>
  <c r="R191" i="3"/>
  <c r="O191" i="3"/>
  <c r="R190" i="3"/>
  <c r="O190" i="3"/>
  <c r="R189" i="3"/>
  <c r="O189" i="3"/>
  <c r="R188" i="3"/>
  <c r="O188" i="3"/>
  <c r="R187" i="3"/>
  <c r="O187" i="3"/>
  <c r="R186" i="3"/>
  <c r="O186" i="3"/>
  <c r="R185" i="3"/>
  <c r="O185" i="3"/>
  <c r="R184" i="3"/>
  <c r="O184" i="3"/>
  <c r="R183" i="3"/>
  <c r="O183" i="3"/>
  <c r="R182" i="3"/>
  <c r="O182" i="3"/>
  <c r="R181" i="3"/>
  <c r="O181" i="3"/>
  <c r="R180" i="3"/>
  <c r="O180" i="3"/>
  <c r="R179" i="3"/>
  <c r="O179" i="3"/>
  <c r="R178" i="3"/>
  <c r="O178" i="3"/>
  <c r="R177" i="3"/>
  <c r="O177" i="3"/>
  <c r="R176" i="3"/>
  <c r="O176" i="3"/>
  <c r="R175" i="3"/>
  <c r="O175" i="3"/>
  <c r="R174" i="3"/>
  <c r="O174" i="3"/>
  <c r="R173" i="3"/>
  <c r="O173" i="3"/>
  <c r="R172" i="3"/>
  <c r="O172" i="3"/>
  <c r="R171" i="3"/>
  <c r="O171" i="3"/>
  <c r="R170" i="3"/>
  <c r="O170" i="3"/>
  <c r="R169" i="3"/>
  <c r="O169" i="3"/>
  <c r="R168" i="3"/>
  <c r="O168" i="3"/>
  <c r="R167" i="3"/>
  <c r="O167" i="3"/>
  <c r="R166" i="3"/>
  <c r="O166" i="3"/>
  <c r="R165" i="3"/>
  <c r="O165" i="3"/>
  <c r="R164" i="3"/>
  <c r="O164" i="3"/>
  <c r="R163" i="3"/>
  <c r="O163" i="3"/>
  <c r="R162" i="3"/>
  <c r="O162" i="3"/>
  <c r="R161" i="3"/>
  <c r="O161" i="3"/>
  <c r="R160" i="3"/>
  <c r="O160" i="3"/>
  <c r="R159" i="3"/>
  <c r="O159" i="3"/>
  <c r="R158" i="3"/>
  <c r="O158" i="3"/>
  <c r="R157" i="3"/>
  <c r="O157" i="3"/>
  <c r="R156" i="3"/>
  <c r="O156" i="3"/>
  <c r="R155" i="3"/>
  <c r="O155" i="3"/>
  <c r="R154" i="3"/>
  <c r="O154" i="3"/>
  <c r="R153" i="3"/>
  <c r="O153" i="3"/>
  <c r="R152" i="3"/>
  <c r="O152" i="3"/>
  <c r="R151" i="3"/>
  <c r="O151" i="3"/>
  <c r="R150" i="3"/>
  <c r="O150" i="3"/>
  <c r="R149" i="3"/>
  <c r="O149" i="3"/>
  <c r="R148" i="3"/>
  <c r="O148" i="3"/>
  <c r="R147" i="3"/>
  <c r="O147" i="3"/>
  <c r="R146" i="3"/>
  <c r="O146" i="3"/>
  <c r="R145" i="3"/>
  <c r="O145" i="3"/>
  <c r="R144" i="3"/>
  <c r="O144" i="3"/>
  <c r="R143" i="3"/>
  <c r="O143" i="3"/>
  <c r="R142" i="3"/>
  <c r="O142" i="3"/>
  <c r="R141" i="3"/>
  <c r="O141" i="3"/>
  <c r="R140" i="3"/>
  <c r="O140" i="3"/>
  <c r="R139" i="3"/>
  <c r="O139" i="3"/>
  <c r="R138" i="3"/>
  <c r="O138" i="3"/>
  <c r="R135" i="3"/>
  <c r="O135" i="3"/>
  <c r="R134" i="3"/>
  <c r="O134" i="3"/>
  <c r="R133" i="3"/>
  <c r="O133" i="3"/>
  <c r="R132" i="3"/>
  <c r="O132" i="3"/>
  <c r="R131" i="3"/>
  <c r="O131" i="3"/>
  <c r="R130" i="3"/>
  <c r="O130" i="3"/>
  <c r="R129" i="3"/>
  <c r="O129" i="3"/>
  <c r="R128" i="3"/>
  <c r="O128" i="3"/>
  <c r="R127" i="3"/>
  <c r="O127" i="3"/>
  <c r="R126" i="3"/>
  <c r="O126" i="3"/>
  <c r="R125" i="3"/>
  <c r="O125" i="3"/>
  <c r="R124" i="3"/>
  <c r="O124" i="3"/>
  <c r="R123" i="3"/>
  <c r="O123" i="3"/>
  <c r="R122" i="3"/>
  <c r="O122" i="3"/>
  <c r="R121" i="3"/>
  <c r="O121" i="3"/>
  <c r="R120" i="3"/>
  <c r="O120" i="3"/>
  <c r="R119" i="3"/>
  <c r="O119" i="3"/>
  <c r="R118" i="3"/>
  <c r="O118" i="3"/>
  <c r="R117" i="3"/>
  <c r="O117" i="3"/>
  <c r="R116" i="3"/>
  <c r="O116" i="3"/>
  <c r="R115" i="3"/>
  <c r="O115" i="3"/>
  <c r="R114" i="3"/>
  <c r="O114" i="3"/>
  <c r="R113" i="3"/>
  <c r="O113" i="3"/>
  <c r="R112" i="3"/>
  <c r="O112" i="3"/>
  <c r="R111" i="3"/>
  <c r="O111" i="3"/>
  <c r="R110" i="3"/>
  <c r="O110" i="3"/>
  <c r="R109" i="3"/>
  <c r="O109" i="3"/>
  <c r="R108" i="3"/>
  <c r="O108" i="3"/>
  <c r="R107" i="3"/>
  <c r="O107" i="3"/>
  <c r="R106" i="3"/>
  <c r="O106" i="3"/>
  <c r="R105" i="3"/>
  <c r="O105" i="3"/>
  <c r="R104" i="3"/>
  <c r="O104" i="3"/>
  <c r="R103" i="3"/>
  <c r="O103" i="3"/>
  <c r="R102" i="3"/>
  <c r="O102" i="3"/>
  <c r="R101" i="3"/>
  <c r="O101" i="3"/>
  <c r="R100" i="3"/>
  <c r="O100" i="3"/>
  <c r="R99" i="3"/>
  <c r="O99" i="3"/>
  <c r="R98" i="3"/>
  <c r="O98" i="3"/>
  <c r="R97" i="3"/>
  <c r="O97" i="3"/>
  <c r="R96" i="3"/>
  <c r="O96" i="3"/>
  <c r="R95" i="3"/>
  <c r="O95" i="3"/>
  <c r="R94" i="3"/>
  <c r="O94" i="3"/>
  <c r="R93" i="3"/>
  <c r="O93" i="3"/>
  <c r="R92" i="3"/>
  <c r="O92" i="3"/>
  <c r="R91" i="3"/>
  <c r="O91" i="3"/>
  <c r="R90" i="3"/>
  <c r="O90" i="3"/>
  <c r="R89" i="3"/>
  <c r="O89" i="3"/>
  <c r="R88" i="3"/>
  <c r="O88" i="3"/>
  <c r="R87" i="3"/>
  <c r="O87" i="3"/>
  <c r="R86" i="3"/>
  <c r="O86" i="3"/>
  <c r="R85" i="3"/>
  <c r="O85" i="3"/>
  <c r="R84" i="3"/>
  <c r="O84" i="3"/>
  <c r="R83" i="3"/>
  <c r="O83" i="3"/>
  <c r="R82" i="3"/>
  <c r="O82" i="3"/>
  <c r="R81" i="3"/>
  <c r="O81" i="3"/>
  <c r="R80" i="3"/>
  <c r="O80" i="3"/>
  <c r="R79" i="3"/>
  <c r="O79" i="3"/>
  <c r="R78" i="3"/>
  <c r="O78" i="3"/>
  <c r="R77" i="3"/>
  <c r="O77" i="3"/>
  <c r="R76" i="3"/>
  <c r="O76" i="3"/>
  <c r="R75" i="3"/>
  <c r="O75" i="3"/>
  <c r="R74" i="3"/>
  <c r="O74" i="3"/>
  <c r="R73" i="3"/>
  <c r="O73" i="3"/>
  <c r="R72" i="3"/>
  <c r="O72" i="3"/>
  <c r="R71" i="3"/>
  <c r="O71" i="3"/>
  <c r="R70" i="3"/>
  <c r="O70" i="3"/>
  <c r="R69" i="3"/>
  <c r="O69" i="3"/>
  <c r="R68" i="3"/>
  <c r="O68" i="3"/>
  <c r="R67" i="3"/>
  <c r="O67" i="3"/>
  <c r="R66" i="3"/>
  <c r="O66" i="3"/>
  <c r="R65" i="3"/>
  <c r="O65" i="3"/>
  <c r="R64" i="3"/>
  <c r="O64" i="3"/>
  <c r="R63" i="3"/>
  <c r="O63" i="3"/>
  <c r="R62" i="3"/>
  <c r="O62" i="3"/>
  <c r="R61" i="3"/>
  <c r="O61" i="3"/>
  <c r="R60" i="3"/>
  <c r="O60" i="3"/>
  <c r="R59" i="3"/>
  <c r="O59" i="3"/>
  <c r="R58" i="3"/>
  <c r="O58" i="3"/>
  <c r="R57" i="3"/>
  <c r="O57" i="3"/>
  <c r="R56" i="3"/>
  <c r="O56" i="3"/>
  <c r="R55" i="3"/>
  <c r="O55" i="3"/>
  <c r="R54" i="3"/>
  <c r="O54" i="3"/>
  <c r="R53" i="3"/>
  <c r="O53" i="3"/>
  <c r="R52" i="3"/>
  <c r="O52" i="3"/>
  <c r="R51" i="3"/>
  <c r="O51" i="3"/>
  <c r="R50" i="3"/>
  <c r="O50" i="3"/>
  <c r="R49" i="3"/>
  <c r="O49" i="3"/>
  <c r="R48" i="3"/>
  <c r="O48" i="3"/>
  <c r="R47" i="3"/>
  <c r="O47" i="3"/>
  <c r="R46" i="3"/>
  <c r="O46" i="3"/>
  <c r="R45" i="3"/>
  <c r="O45" i="3"/>
  <c r="R44" i="3"/>
  <c r="O44" i="3"/>
  <c r="R43" i="3"/>
  <c r="O43" i="3"/>
  <c r="R42" i="3"/>
  <c r="O42" i="3"/>
  <c r="R41" i="3"/>
  <c r="O41" i="3"/>
  <c r="R40" i="3"/>
  <c r="O40" i="3"/>
  <c r="R39" i="3"/>
  <c r="O39" i="3"/>
  <c r="R38" i="3"/>
  <c r="O38" i="3"/>
  <c r="R37" i="3"/>
  <c r="O37" i="3"/>
  <c r="R36" i="3"/>
  <c r="O36" i="3"/>
  <c r="R35" i="3"/>
  <c r="O35" i="3"/>
  <c r="R34" i="3"/>
  <c r="O34" i="3"/>
  <c r="R33" i="3"/>
  <c r="O33" i="3"/>
  <c r="R32" i="3"/>
  <c r="O32" i="3"/>
  <c r="R31" i="3"/>
  <c r="O31" i="3"/>
  <c r="R30" i="3"/>
  <c r="O30" i="3"/>
  <c r="R29" i="3"/>
  <c r="O29" i="3"/>
  <c r="R28" i="3"/>
  <c r="O28" i="3"/>
  <c r="R27" i="3"/>
  <c r="O27" i="3"/>
  <c r="R26" i="3"/>
  <c r="O26" i="3"/>
  <c r="R25" i="3"/>
  <c r="O25" i="3"/>
  <c r="R24" i="3"/>
  <c r="O24" i="3"/>
  <c r="R23" i="3"/>
  <c r="O23" i="3"/>
  <c r="R22" i="3"/>
  <c r="O22" i="3"/>
  <c r="R21" i="3"/>
  <c r="O21" i="3"/>
  <c r="R20" i="3"/>
  <c r="O20" i="3"/>
  <c r="R19" i="3"/>
  <c r="O19" i="3"/>
  <c r="R18" i="3"/>
  <c r="O18" i="3"/>
  <c r="R17" i="3"/>
  <c r="O17" i="3"/>
  <c r="R16" i="3"/>
  <c r="O16" i="3"/>
  <c r="R15" i="3"/>
  <c r="O15" i="3"/>
  <c r="A32" i="7" l="1"/>
  <c r="C31" i="7"/>
  <c r="B31" i="7"/>
  <c r="D31" i="7" s="1"/>
  <c r="I91" i="5"/>
  <c r="K89" i="5"/>
  <c r="J86" i="5"/>
  <c r="L84" i="5"/>
  <c r="I83" i="5"/>
  <c r="K81" i="5"/>
  <c r="J78" i="5"/>
  <c r="L76" i="5"/>
  <c r="I75" i="5"/>
  <c r="K73" i="5"/>
  <c r="J70" i="5"/>
  <c r="L68" i="5"/>
  <c r="I67" i="5"/>
  <c r="K65" i="5"/>
  <c r="J62" i="5"/>
  <c r="L60" i="5"/>
  <c r="I59" i="5"/>
  <c r="K57" i="5"/>
  <c r="J54" i="5"/>
  <c r="L52" i="5"/>
  <c r="I51" i="5"/>
  <c r="K49" i="5"/>
  <c r="J46" i="5"/>
  <c r="L44" i="5"/>
  <c r="I43" i="5"/>
  <c r="K41" i="5"/>
  <c r="J38" i="5"/>
  <c r="L36" i="5"/>
  <c r="I35" i="5"/>
  <c r="K33" i="5"/>
  <c r="J30" i="5"/>
  <c r="L28" i="5"/>
  <c r="I27" i="5"/>
  <c r="K25" i="5"/>
  <c r="J22" i="5"/>
  <c r="L20" i="5"/>
  <c r="I19" i="5"/>
  <c r="K17" i="5"/>
  <c r="K92" i="5" s="1"/>
  <c r="J89" i="5"/>
  <c r="K84" i="5"/>
  <c r="J81" i="5"/>
  <c r="K76" i="5"/>
  <c r="J73" i="5"/>
  <c r="K68" i="5"/>
  <c r="J65" i="5"/>
  <c r="K60" i="5"/>
  <c r="J57" i="5"/>
  <c r="K52" i="5"/>
  <c r="J49" i="5"/>
  <c r="K44" i="5"/>
  <c r="J41" i="5"/>
  <c r="K36" i="5"/>
  <c r="J33" i="5"/>
  <c r="K28" i="5"/>
  <c r="J25" i="5"/>
  <c r="K20" i="5"/>
  <c r="J17" i="5"/>
  <c r="D92" i="5"/>
  <c r="I89" i="5"/>
  <c r="I81" i="5"/>
  <c r="I73" i="5"/>
  <c r="I65" i="5"/>
  <c r="I57" i="5"/>
  <c r="I49" i="5"/>
  <c r="I41" i="5"/>
  <c r="I33" i="5"/>
  <c r="I25" i="5"/>
  <c r="I17" i="5"/>
  <c r="L91" i="5"/>
  <c r="L83" i="5"/>
  <c r="L75" i="5"/>
  <c r="L67" i="5"/>
  <c r="L59" i="5"/>
  <c r="L51" i="5"/>
  <c r="L43" i="5"/>
  <c r="L35" i="5"/>
  <c r="L27" i="5"/>
  <c r="J21" i="5"/>
  <c r="L19" i="5"/>
  <c r="L92" i="5" s="1"/>
  <c r="K91" i="5"/>
  <c r="K83" i="5"/>
  <c r="K75" i="5"/>
  <c r="K67" i="5"/>
  <c r="K59" i="5"/>
  <c r="K51" i="5"/>
  <c r="K43" i="5"/>
  <c r="L38" i="5"/>
  <c r="K35" i="5"/>
  <c r="L30" i="5"/>
  <c r="K27" i="5"/>
  <c r="L22" i="5"/>
  <c r="K19" i="5"/>
  <c r="A33" i="7" l="1"/>
  <c r="B32" i="7"/>
  <c r="D32" i="7" s="1"/>
  <c r="C32" i="7"/>
  <c r="I92" i="5"/>
  <c r="J92" i="5"/>
  <c r="A34" i="7" l="1"/>
  <c r="B33" i="7"/>
  <c r="D33" i="7" s="1"/>
  <c r="C33" i="7"/>
  <c r="A35" i="7" l="1"/>
  <c r="B34" i="7"/>
  <c r="D34" i="7" s="1"/>
  <c r="C34" i="7"/>
  <c r="A36" i="7" l="1"/>
  <c r="C35" i="7"/>
  <c r="B35" i="7"/>
  <c r="D35" i="7" s="1"/>
  <c r="A37" i="7" l="1"/>
  <c r="B36" i="7"/>
  <c r="D36" i="7" s="1"/>
  <c r="C36" i="7"/>
  <c r="A38" i="7" l="1"/>
  <c r="B37" i="7"/>
  <c r="D37" i="7" s="1"/>
  <c r="C37" i="7"/>
  <c r="A39" i="7" l="1"/>
  <c r="B38" i="7"/>
  <c r="D38" i="7" s="1"/>
  <c r="C38" i="7"/>
  <c r="A40" i="7" l="1"/>
  <c r="C39" i="7"/>
  <c r="B39" i="7"/>
  <c r="D39" i="7" s="1"/>
  <c r="A41" i="7" l="1"/>
  <c r="B40" i="7"/>
  <c r="D40" i="7" s="1"/>
  <c r="C40" i="7"/>
  <c r="A42" i="7" l="1"/>
  <c r="B41" i="7"/>
  <c r="D41" i="7" s="1"/>
  <c r="C41" i="7"/>
  <c r="A43" i="7" l="1"/>
  <c r="B42" i="7"/>
  <c r="D42" i="7" s="1"/>
  <c r="C42" i="7"/>
  <c r="A44" i="7" l="1"/>
  <c r="C43" i="7"/>
  <c r="B43" i="7"/>
  <c r="D43" i="7" s="1"/>
  <c r="A45" i="7" l="1"/>
  <c r="B44" i="7"/>
  <c r="D44" i="7" s="1"/>
  <c r="C44" i="7"/>
  <c r="A46" i="7" l="1"/>
  <c r="B45" i="7"/>
  <c r="D45" i="7" s="1"/>
  <c r="C45" i="7"/>
  <c r="A47" i="7" l="1"/>
  <c r="B46" i="7"/>
  <c r="D46" i="7" s="1"/>
  <c r="C46" i="7"/>
  <c r="A48" i="7" l="1"/>
  <c r="C47" i="7"/>
  <c r="B47" i="7"/>
  <c r="D47" i="7" s="1"/>
  <c r="A49" i="7" l="1"/>
  <c r="B48" i="7"/>
  <c r="D48" i="7" s="1"/>
  <c r="C48" i="7"/>
  <c r="A50" i="7" l="1"/>
  <c r="B49" i="7"/>
  <c r="D49" i="7" s="1"/>
  <c r="C49" i="7"/>
  <c r="A51" i="7" l="1"/>
  <c r="B50" i="7"/>
  <c r="D50" i="7" s="1"/>
  <c r="C50" i="7"/>
  <c r="A52" i="7" l="1"/>
  <c r="C51" i="7"/>
  <c r="B51" i="7"/>
  <c r="D51" i="7" s="1"/>
  <c r="A53" i="7" l="1"/>
  <c r="B52" i="7"/>
  <c r="D52" i="7" s="1"/>
  <c r="C52" i="7"/>
  <c r="A54" i="7" l="1"/>
  <c r="B53" i="7"/>
  <c r="D53" i="7" s="1"/>
  <c r="C53" i="7"/>
  <c r="A55" i="7" l="1"/>
  <c r="B54" i="7"/>
  <c r="D54" i="7" s="1"/>
  <c r="C54" i="7"/>
  <c r="A56" i="7" l="1"/>
  <c r="C55" i="7"/>
  <c r="B55" i="7"/>
  <c r="D55" i="7" s="1"/>
  <c r="A57" i="7" l="1"/>
  <c r="B56" i="7"/>
  <c r="D56" i="7" s="1"/>
  <c r="C56" i="7"/>
  <c r="A58" i="7" l="1"/>
  <c r="B57" i="7"/>
  <c r="D57" i="7" s="1"/>
  <c r="C57" i="7"/>
  <c r="A59" i="7" l="1"/>
  <c r="B58" i="7"/>
  <c r="D58" i="7" s="1"/>
  <c r="C58" i="7"/>
  <c r="A60" i="7" l="1"/>
  <c r="C59" i="7"/>
  <c r="B59" i="7"/>
  <c r="D59" i="7" s="1"/>
  <c r="A61" i="7" l="1"/>
  <c r="B60" i="7"/>
  <c r="D60" i="7" s="1"/>
  <c r="C60" i="7"/>
  <c r="A62" i="7" l="1"/>
  <c r="B61" i="7"/>
  <c r="D61" i="7" s="1"/>
  <c r="C61" i="7"/>
  <c r="A63" i="7" l="1"/>
  <c r="B62" i="7"/>
  <c r="D62" i="7" s="1"/>
  <c r="C62" i="7"/>
  <c r="A64" i="7" l="1"/>
  <c r="C63" i="7"/>
  <c r="B63" i="7"/>
  <c r="D63" i="7" s="1"/>
  <c r="A65" i="7" l="1"/>
  <c r="B64" i="7"/>
  <c r="D64" i="7" s="1"/>
  <c r="C64" i="7"/>
  <c r="A66" i="7" l="1"/>
  <c r="B65" i="7"/>
  <c r="D65" i="7" s="1"/>
  <c r="C65" i="7"/>
  <c r="A67" i="7" l="1"/>
  <c r="B66" i="7"/>
  <c r="D66" i="7" s="1"/>
  <c r="C66" i="7"/>
  <c r="A68" i="7" l="1"/>
  <c r="C67" i="7"/>
  <c r="B67" i="7"/>
  <c r="D67" i="7" s="1"/>
  <c r="A69" i="7" l="1"/>
  <c r="B68" i="7"/>
  <c r="D68" i="7" s="1"/>
  <c r="C68" i="7"/>
  <c r="A70" i="7" l="1"/>
  <c r="B69" i="7"/>
  <c r="D69" i="7" s="1"/>
  <c r="C69" i="7"/>
  <c r="A71" i="7" l="1"/>
  <c r="B70" i="7"/>
  <c r="D70" i="7" s="1"/>
  <c r="C70" i="7"/>
  <c r="A72" i="7" l="1"/>
  <c r="C71" i="7"/>
  <c r="B71" i="7"/>
  <c r="D71" i="7" s="1"/>
  <c r="A73" i="7" l="1"/>
  <c r="B72" i="7"/>
  <c r="D72" i="7" s="1"/>
  <c r="C72" i="7"/>
  <c r="A74" i="7" l="1"/>
  <c r="B73" i="7"/>
  <c r="D73" i="7" s="1"/>
  <c r="C73" i="7"/>
  <c r="A75" i="7" l="1"/>
  <c r="B74" i="7"/>
  <c r="D74" i="7" s="1"/>
  <c r="C74" i="7"/>
  <c r="A76" i="7" l="1"/>
  <c r="C75" i="7"/>
  <c r="B75" i="7"/>
  <c r="D75" i="7" s="1"/>
  <c r="A77" i="7" l="1"/>
  <c r="B76" i="7"/>
  <c r="D76" i="7" s="1"/>
  <c r="C76" i="7"/>
  <c r="A78" i="7" l="1"/>
  <c r="B77" i="7"/>
  <c r="D77" i="7" s="1"/>
  <c r="C77" i="7"/>
  <c r="A79" i="7" l="1"/>
  <c r="B78" i="7"/>
  <c r="D78" i="7" s="1"/>
  <c r="C78" i="7"/>
  <c r="C79" i="7" l="1"/>
  <c r="B79" i="7"/>
  <c r="D79" i="7" s="1"/>
  <c r="D23" i="3" l="1"/>
  <c r="E24" i="3" s="1"/>
  <c r="H21" i="3"/>
  <c r="G20" i="3" s="1"/>
  <c r="H15" i="3"/>
  <c r="H24" i="3"/>
  <c r="G23" i="3" s="1"/>
  <c r="D18" i="3"/>
  <c r="E19" i="3" s="1"/>
  <c r="H16" i="3"/>
  <c r="G15" i="3" s="1"/>
  <c r="D21" i="3"/>
  <c r="E22" i="3" s="1"/>
  <c r="H19" i="3"/>
  <c r="G18" i="3" s="1"/>
  <c r="H18" i="3"/>
  <c r="G17" i="3" s="1"/>
  <c r="D24" i="3"/>
  <c r="E25" i="3" s="1"/>
  <c r="H22" i="3"/>
  <c r="G21" i="3" s="1"/>
  <c r="D15" i="3"/>
  <c r="D19" i="3"/>
  <c r="E20" i="3" s="1"/>
  <c r="H17" i="3"/>
  <c r="G16" i="3" s="1"/>
  <c r="D20" i="3"/>
  <c r="E21" i="3" s="1"/>
  <c r="D22" i="3"/>
  <c r="E23" i="3" s="1"/>
  <c r="H20" i="3"/>
  <c r="G19" i="3" s="1"/>
  <c r="D16" i="3"/>
  <c r="E17" i="3" s="1"/>
  <c r="H23" i="3"/>
  <c r="G22" i="3" s="1"/>
  <c r="D17" i="3"/>
  <c r="E18" i="3" s="1"/>
  <c r="E16" i="3" l="1"/>
  <c r="D26" i="3" l="1"/>
  <c r="E27" i="3" s="1"/>
  <c r="D30" i="3" l="1"/>
  <c r="E31" i="3" s="1"/>
  <c r="D32" i="3"/>
  <c r="E33" i="3" s="1"/>
  <c r="D29" i="3"/>
  <c r="E30" i="3" s="1"/>
  <c r="D25" i="3"/>
  <c r="E26" i="3" s="1"/>
  <c r="D27" i="3"/>
  <c r="E28" i="3" s="1"/>
  <c r="D28" i="3"/>
  <c r="E29" i="3" s="1"/>
  <c r="D31" i="3"/>
  <c r="E32" i="3" s="1"/>
  <c r="D33" i="3"/>
  <c r="E34" i="3" s="1"/>
  <c r="D42" i="3"/>
  <c r="E43" i="3" s="1"/>
  <c r="D41" i="3" l="1"/>
  <c r="E42" i="3" s="1"/>
  <c r="D39" i="3"/>
  <c r="E40" i="3" s="1"/>
  <c r="D36" i="3"/>
  <c r="E37" i="3" s="1"/>
  <c r="D34" i="3"/>
  <c r="E35" i="3" s="1"/>
  <c r="D40" i="3"/>
  <c r="E41" i="3" s="1"/>
  <c r="D43" i="3"/>
  <c r="E44" i="3" s="1"/>
  <c r="D37" i="3"/>
  <c r="E38" i="3" s="1"/>
  <c r="D35" i="3"/>
  <c r="E36" i="3" s="1"/>
  <c r="D38" i="3"/>
  <c r="E39" i="3" s="1"/>
  <c r="D47" i="3"/>
  <c r="E48" i="3" s="1"/>
  <c r="D55" i="3" l="1"/>
  <c r="E56" i="3" s="1"/>
  <c r="D51" i="3"/>
  <c r="E52" i="3" s="1"/>
  <c r="D52" i="3"/>
  <c r="E53" i="3" s="1"/>
  <c r="D53" i="3"/>
  <c r="E54" i="3" s="1"/>
  <c r="D49" i="3"/>
  <c r="E50" i="3" s="1"/>
  <c r="H32" i="3"/>
  <c r="G31" i="3" s="1"/>
  <c r="H28" i="3"/>
  <c r="G27" i="3" s="1"/>
  <c r="H33" i="3"/>
  <c r="G32" i="3" s="1"/>
  <c r="H25" i="3"/>
  <c r="G24" i="3" s="1"/>
  <c r="H26" i="3"/>
  <c r="G25" i="3" s="1"/>
  <c r="H30" i="3"/>
  <c r="G29" i="3" s="1"/>
  <c r="H27" i="3"/>
  <c r="G26" i="3" s="1"/>
  <c r="H31" i="3"/>
  <c r="G30" i="3" s="1"/>
  <c r="H29" i="3"/>
  <c r="G28" i="3" s="1"/>
  <c r="D45" i="3"/>
  <c r="E46" i="3" s="1"/>
  <c r="D54" i="3"/>
  <c r="E55" i="3" s="1"/>
  <c r="D48" i="3"/>
  <c r="E49" i="3" s="1"/>
  <c r="D50" i="3"/>
  <c r="E51" i="3" s="1"/>
  <c r="D44" i="3"/>
  <c r="E45" i="3" s="1"/>
  <c r="D46" i="3"/>
  <c r="E47" i="3" s="1"/>
  <c r="D59" i="3"/>
  <c r="E60" i="3" s="1"/>
  <c r="H43" i="3" l="1"/>
  <c r="G42" i="3" s="1"/>
  <c r="H42" i="3"/>
  <c r="G41" i="3" s="1"/>
  <c r="H40" i="3"/>
  <c r="G39" i="3" s="1"/>
  <c r="H34" i="3"/>
  <c r="G33" i="3" s="1"/>
  <c r="H39" i="3"/>
  <c r="G38" i="3" s="1"/>
  <c r="H38" i="3"/>
  <c r="G37" i="3" s="1"/>
  <c r="H36" i="3"/>
  <c r="G35" i="3" s="1"/>
  <c r="H37" i="3"/>
  <c r="G36" i="3" s="1"/>
  <c r="H35" i="3"/>
  <c r="G34" i="3" s="1"/>
  <c r="H41" i="3"/>
  <c r="G40" i="3" s="1"/>
  <c r="D63" i="3"/>
  <c r="E64" i="3" s="1"/>
  <c r="D64" i="3"/>
  <c r="E65" i="3" s="1"/>
  <c r="D61" i="3"/>
  <c r="E62" i="3" s="1"/>
  <c r="D58" i="3"/>
  <c r="E59" i="3" s="1"/>
  <c r="D62" i="3"/>
  <c r="E63" i="3" s="1"/>
  <c r="D57" i="3"/>
  <c r="E58" i="3" s="1"/>
  <c r="D56" i="3"/>
  <c r="E57" i="3" s="1"/>
  <c r="D60" i="3"/>
  <c r="E61" i="3" s="1"/>
  <c r="H55" i="3" l="1"/>
  <c r="G54" i="3" s="1"/>
  <c r="H52" i="3"/>
  <c r="G51" i="3" s="1"/>
  <c r="H49" i="3"/>
  <c r="G48" i="3" s="1"/>
  <c r="H51" i="3"/>
  <c r="G50" i="3" s="1"/>
  <c r="H45" i="3"/>
  <c r="G44" i="3" s="1"/>
  <c r="H53" i="3"/>
  <c r="G52" i="3" s="1"/>
  <c r="H46" i="3"/>
  <c r="G45" i="3" s="1"/>
  <c r="H54" i="3"/>
  <c r="G53" i="3" s="1"/>
  <c r="H47" i="3"/>
  <c r="G46" i="3" s="1"/>
  <c r="H48" i="3"/>
  <c r="G47" i="3" s="1"/>
  <c r="H44" i="3"/>
  <c r="G43" i="3" s="1"/>
  <c r="H50" i="3"/>
  <c r="G49" i="3" s="1"/>
  <c r="H62" i="3" l="1"/>
  <c r="G61" i="3" s="1"/>
  <c r="H63" i="3"/>
  <c r="G62" i="3" s="1"/>
  <c r="H64" i="3"/>
  <c r="G63" i="3" s="1"/>
  <c r="H60" i="3"/>
  <c r="G59" i="3" s="1"/>
  <c r="H61" i="3"/>
  <c r="G60" i="3" s="1"/>
  <c r="H59" i="3"/>
  <c r="G58" i="3" s="1"/>
  <c r="H58" i="3"/>
  <c r="G57" i="3" s="1"/>
  <c r="H57" i="3"/>
  <c r="G56" i="3" s="1"/>
  <c r="H56" i="3"/>
  <c r="G55" i="3" s="1"/>
  <c r="D180" i="3" l="1"/>
  <c r="E181" i="3" s="1"/>
  <c r="D179" i="3"/>
  <c r="E180" i="3" s="1"/>
  <c r="D181" i="3"/>
  <c r="H181" i="3" l="1"/>
  <c r="G180" i="3" s="1"/>
  <c r="H180" i="3"/>
  <c r="G179" i="3" s="1"/>
  <c r="H179" i="3"/>
  <c r="H388" i="3" l="1"/>
  <c r="G387" i="3" s="1"/>
  <c r="D240" i="3"/>
  <c r="E241" i="3" s="1"/>
  <c r="H306" i="3"/>
  <c r="G305" i="3" s="1"/>
  <c r="D80" i="3"/>
  <c r="E81" i="3" s="1"/>
  <c r="D153" i="3"/>
  <c r="E154" i="3" s="1"/>
  <c r="D553" i="3"/>
  <c r="E554" i="3" s="1"/>
  <c r="H710" i="3"/>
  <c r="G709" i="3" s="1"/>
  <c r="D613" i="3"/>
  <c r="E614" i="3" s="1"/>
  <c r="H392" i="3"/>
  <c r="G391" i="3" s="1"/>
  <c r="H736" i="3"/>
  <c r="G735" i="3" s="1"/>
  <c r="D634" i="3"/>
  <c r="E635" i="3" s="1"/>
  <c r="H519" i="3"/>
  <c r="G518" i="3" s="1"/>
  <c r="H339" i="3"/>
  <c r="G338" i="3" s="1"/>
  <c r="H472" i="3"/>
  <c r="G471" i="3" s="1"/>
  <c r="D454" i="3"/>
  <c r="E455" i="3" s="1"/>
  <c r="D685" i="3"/>
  <c r="E686" i="3" s="1"/>
  <c r="H198" i="3"/>
  <c r="G197" i="3" s="1"/>
  <c r="D820" i="3"/>
  <c r="E821" i="3" s="1"/>
  <c r="D347" i="3"/>
  <c r="E348" i="3" s="1"/>
  <c r="H333" i="3"/>
  <c r="G332" i="3" s="1"/>
  <c r="D718" i="3"/>
  <c r="E719" i="3" s="1"/>
  <c r="H555" i="3"/>
  <c r="G554" i="3" s="1"/>
  <c r="D492" i="3"/>
  <c r="E493" i="3" s="1"/>
  <c r="H239" i="3"/>
  <c r="G238" i="3" s="1"/>
  <c r="D348" i="3"/>
  <c r="E349" i="3" s="1"/>
  <c r="D686" i="3"/>
  <c r="E687" i="3" s="1"/>
  <c r="H299" i="3"/>
  <c r="G298" i="3" s="1"/>
  <c r="D699" i="3"/>
  <c r="E700" i="3" s="1"/>
  <c r="H191" i="3"/>
  <c r="G190" i="3" s="1"/>
  <c r="D495" i="3"/>
  <c r="E496" i="3" s="1"/>
  <c r="H508" i="3"/>
  <c r="G507" i="3" s="1"/>
  <c r="H570" i="3"/>
  <c r="G569" i="3" s="1"/>
  <c r="H90" i="3"/>
  <c r="G89" i="3" s="1"/>
  <c r="H718" i="3"/>
  <c r="G717" i="3" s="1"/>
  <c r="D482" i="3"/>
  <c r="E483" i="3" s="1"/>
  <c r="H749" i="3"/>
  <c r="G748" i="3" s="1"/>
  <c r="H389" i="3"/>
  <c r="G388" i="3" s="1"/>
  <c r="D177" i="3"/>
  <c r="E178" i="3" s="1"/>
  <c r="H417" i="3"/>
  <c r="G416" i="3" s="1"/>
  <c r="D358" i="3"/>
  <c r="E359" i="3" s="1"/>
  <c r="D272" i="3"/>
  <c r="E273" i="3" s="1"/>
  <c r="H137" i="3"/>
  <c r="G136" i="3" s="1"/>
  <c r="D165" i="3"/>
  <c r="E166" i="3" s="1"/>
  <c r="H671" i="3"/>
  <c r="G670" i="3" s="1"/>
  <c r="D286" i="3"/>
  <c r="E287" i="3" s="1"/>
  <c r="D68" i="3"/>
  <c r="E69" i="3" s="1"/>
  <c r="D687" i="3"/>
  <c r="E688" i="3" s="1"/>
  <c r="H161" i="3"/>
  <c r="G160" i="3" s="1"/>
  <c r="H408" i="3"/>
  <c r="G407" i="3" s="1"/>
  <c r="H334" i="3"/>
  <c r="G333" i="3" s="1"/>
  <c r="D323" i="3"/>
  <c r="E324" i="3" s="1"/>
  <c r="D112" i="3"/>
  <c r="E113" i="3" s="1"/>
  <c r="H670" i="3"/>
  <c r="G669" i="3" s="1"/>
  <c r="H712" i="3"/>
  <c r="G711" i="3" s="1"/>
  <c r="H650" i="3"/>
  <c r="G649" i="3" s="1"/>
  <c r="D561" i="3"/>
  <c r="E562" i="3" s="1"/>
  <c r="H534" i="3"/>
  <c r="G533" i="3" s="1"/>
  <c r="D340" i="3"/>
  <c r="E341" i="3" s="1"/>
  <c r="D644" i="3"/>
  <c r="E645" i="3" s="1"/>
  <c r="H812" i="3"/>
  <c r="G811" i="3" s="1"/>
  <c r="H350" i="3"/>
  <c r="G349" i="3" s="1"/>
  <c r="H140" i="3"/>
  <c r="G139" i="3" s="1"/>
  <c r="H407" i="3"/>
  <c r="G406" i="3" s="1"/>
  <c r="H208" i="3"/>
  <c r="G207" i="3" s="1"/>
  <c r="D188" i="3"/>
  <c r="E189" i="3" s="1"/>
  <c r="D546" i="3"/>
  <c r="E547" i="3" s="1"/>
  <c r="H446" i="3"/>
  <c r="G445" i="3" s="1"/>
  <c r="H573" i="3"/>
  <c r="G572" i="3" s="1"/>
  <c r="H66" i="3"/>
  <c r="G65" i="3" s="1"/>
  <c r="D552" i="3"/>
  <c r="E553" i="3" s="1"/>
  <c r="H108" i="3"/>
  <c r="G107" i="3" s="1"/>
  <c r="D755" i="3"/>
  <c r="E756" i="3" s="1"/>
  <c r="D211" i="3"/>
  <c r="E212" i="3" s="1"/>
  <c r="D101" i="3"/>
  <c r="E102" i="3" s="1"/>
  <c r="D764" i="3"/>
  <c r="E765" i="3" s="1"/>
  <c r="D526" i="3"/>
  <c r="E527" i="3" s="1"/>
  <c r="D598" i="3"/>
  <c r="E599" i="3" s="1"/>
  <c r="D380" i="3"/>
  <c r="E381" i="3" s="1"/>
  <c r="D628" i="3"/>
  <c r="E629" i="3" s="1"/>
  <c r="D819" i="3"/>
  <c r="E820" i="3" s="1"/>
  <c r="H381" i="3"/>
  <c r="G380" i="3" s="1"/>
  <c r="D254" i="3"/>
  <c r="E255" i="3" s="1"/>
  <c r="H806" i="3"/>
  <c r="G805" i="3" s="1"/>
  <c r="D322" i="3"/>
  <c r="E323" i="3" s="1"/>
  <c r="H523" i="3"/>
  <c r="G522" i="3" s="1"/>
  <c r="H734" i="3"/>
  <c r="G733" i="3" s="1"/>
  <c r="D330" i="3"/>
  <c r="E331" i="3" s="1"/>
  <c r="D784" i="3"/>
  <c r="E785" i="3" s="1"/>
  <c r="D73" i="3"/>
  <c r="E74" i="3" s="1"/>
  <c r="D769" i="3"/>
  <c r="E770" i="3" s="1"/>
  <c r="D843" i="3"/>
  <c r="E844" i="3" s="1"/>
  <c r="D374" i="3"/>
  <c r="E375" i="3" s="1"/>
  <c r="H286" i="3"/>
  <c r="G285" i="3" s="1"/>
  <c r="H776" i="3"/>
  <c r="G775" i="3" s="1"/>
  <c r="D250" i="3"/>
  <c r="E251" i="3" s="1"/>
  <c r="D804" i="3"/>
  <c r="E805" i="3" s="1"/>
  <c r="H554" i="3"/>
  <c r="G553" i="3" s="1"/>
  <c r="H606" i="3"/>
  <c r="G605" i="3" s="1"/>
  <c r="H267" i="3"/>
  <c r="G266" i="3" s="1"/>
  <c r="H370" i="3"/>
  <c r="G369" i="3" s="1"/>
  <c r="H269" i="3"/>
  <c r="G268" i="3" s="1"/>
  <c r="H415" i="3"/>
  <c r="G414" i="3" s="1"/>
  <c r="H708" i="3"/>
  <c r="G707" i="3" s="1"/>
  <c r="D120" i="3"/>
  <c r="E121" i="3" s="1"/>
  <c r="D726" i="3"/>
  <c r="E727" i="3" s="1"/>
  <c r="H378" i="3"/>
  <c r="G377" i="3" s="1"/>
  <c r="D466" i="3"/>
  <c r="E467" i="3" s="1"/>
  <c r="D744" i="3"/>
  <c r="E745" i="3" s="1"/>
  <c r="D665" i="3"/>
  <c r="E666" i="3" s="1"/>
  <c r="D503" i="3"/>
  <c r="E504" i="3" s="1"/>
  <c r="D583" i="3"/>
  <c r="E584" i="3" s="1"/>
  <c r="H182" i="3"/>
  <c r="G181" i="3" s="1"/>
  <c r="H548" i="3"/>
  <c r="G547" i="3" s="1"/>
  <c r="H753" i="3"/>
  <c r="G752" i="3" s="1"/>
  <c r="H377" i="3"/>
  <c r="G376" i="3" s="1"/>
  <c r="H703" i="3"/>
  <c r="G702" i="3" s="1"/>
  <c r="H500" i="3"/>
  <c r="G499" i="3" s="1"/>
  <c r="H231" i="3"/>
  <c r="G230" i="3" s="1"/>
  <c r="H623" i="3"/>
  <c r="G622" i="3" s="1"/>
  <c r="D458" i="3"/>
  <c r="E459" i="3" s="1"/>
  <c r="D144" i="3"/>
  <c r="E145" i="3" s="1"/>
  <c r="H112" i="3"/>
  <c r="G111" i="3" s="1"/>
  <c r="H588" i="3"/>
  <c r="G587" i="3" s="1"/>
  <c r="D400" i="3"/>
  <c r="E401" i="3" s="1"/>
  <c r="D527" i="3"/>
  <c r="E528" i="3" s="1"/>
  <c r="H741" i="3"/>
  <c r="G740" i="3" s="1"/>
  <c r="H103" i="3"/>
  <c r="G102" i="3" s="1"/>
  <c r="H752" i="3"/>
  <c r="G751" i="3" s="1"/>
  <c r="H144" i="3"/>
  <c r="G143" i="3" s="1"/>
  <c r="H642" i="3"/>
  <c r="G641" i="3" s="1"/>
  <c r="H313" i="3"/>
  <c r="G312" i="3" s="1"/>
  <c r="H547" i="3"/>
  <c r="G546" i="3" s="1"/>
  <c r="D384" i="3"/>
  <c r="E385" i="3" s="1"/>
  <c r="D708" i="3"/>
  <c r="E709" i="3" s="1"/>
  <c r="D428" i="3"/>
  <c r="E429" i="3" s="1"/>
  <c r="D408" i="3"/>
  <c r="E409" i="3" s="1"/>
  <c r="D540" i="3"/>
  <c r="E541" i="3" s="1"/>
  <c r="H622" i="3"/>
  <c r="G621" i="3" s="1"/>
  <c r="D792" i="3"/>
  <c r="E793" i="3" s="1"/>
  <c r="H287" i="3"/>
  <c r="G286" i="3" s="1"/>
  <c r="D334" i="3"/>
  <c r="E335" i="3" s="1"/>
  <c r="H470" i="3"/>
  <c r="G469" i="3" s="1"/>
  <c r="D569" i="3"/>
  <c r="E570" i="3" s="1"/>
  <c r="H426" i="3"/>
  <c r="G425" i="3" s="1"/>
  <c r="E182" i="3"/>
  <c r="H447" i="3"/>
  <c r="G446" i="3" s="1"/>
  <c r="D295" i="3"/>
  <c r="E296" i="3" s="1"/>
  <c r="H175" i="3"/>
  <c r="G174" i="3" s="1"/>
  <c r="H393" i="3"/>
  <c r="G392" i="3" s="1"/>
  <c r="H675" i="3"/>
  <c r="G674" i="3" s="1"/>
  <c r="H143" i="3"/>
  <c r="G142" i="3" s="1"/>
  <c r="D766" i="3"/>
  <c r="E767" i="3" s="1"/>
  <c r="D836" i="3"/>
  <c r="E837" i="3" s="1"/>
  <c r="D617" i="3"/>
  <c r="E618" i="3" s="1"/>
  <c r="H765" i="3"/>
  <c r="G764" i="3" s="1"/>
  <c r="D740" i="3"/>
  <c r="E741" i="3" s="1"/>
  <c r="H164" i="3"/>
  <c r="G163" i="3" s="1"/>
  <c r="H756" i="3"/>
  <c r="G755" i="3" s="1"/>
  <c r="D396" i="3"/>
  <c r="E397" i="3" s="1"/>
  <c r="D418" i="3"/>
  <c r="E419" i="3" s="1"/>
  <c r="H99" i="3"/>
  <c r="G98" i="3" s="1"/>
  <c r="D278" i="3"/>
  <c r="E279" i="3" s="1"/>
  <c r="D95" i="3"/>
  <c r="E96" i="3" s="1"/>
  <c r="D236" i="3"/>
  <c r="E237" i="3" s="1"/>
  <c r="D444" i="3"/>
  <c r="E445" i="3" s="1"/>
  <c r="H193" i="3"/>
  <c r="G192" i="3" s="1"/>
  <c r="H218" i="3"/>
  <c r="G217" i="3" s="1"/>
  <c r="D78" i="3"/>
  <c r="E79" i="3" s="1"/>
  <c r="D74" i="3"/>
  <c r="E75" i="3" s="1"/>
  <c r="H448" i="3"/>
  <c r="G447" i="3" s="1"/>
  <c r="D204" i="3"/>
  <c r="E205" i="3" s="1"/>
  <c r="H401" i="3"/>
  <c r="G400" i="3" s="1"/>
  <c r="H429" i="3"/>
  <c r="G428" i="3" s="1"/>
  <c r="H75" i="3"/>
  <c r="G74" i="3" s="1"/>
  <c r="D609" i="3"/>
  <c r="E610" i="3" s="1"/>
  <c r="H361" i="3"/>
  <c r="G360" i="3" s="1"/>
  <c r="D332" i="3"/>
  <c r="E333" i="3" s="1"/>
  <c r="H236" i="3"/>
  <c r="G235" i="3" s="1"/>
  <c r="H409" i="3"/>
  <c r="G408" i="3" s="1"/>
  <c r="D801" i="3"/>
  <c r="E802" i="3" s="1"/>
  <c r="D719" i="3"/>
  <c r="E720" i="3" s="1"/>
  <c r="D751" i="3"/>
  <c r="E752" i="3" s="1"/>
  <c r="H275" i="3"/>
  <c r="G274" i="3" s="1"/>
  <c r="D746" i="3"/>
  <c r="E747" i="3" s="1"/>
  <c r="D284" i="3"/>
  <c r="E285" i="3" s="1"/>
  <c r="D140" i="3"/>
  <c r="E141" i="3" s="1"/>
  <c r="D667" i="3"/>
  <c r="E668" i="3" s="1"/>
  <c r="D440" i="3"/>
  <c r="E441" i="3" s="1"/>
  <c r="H624" i="3"/>
  <c r="G623" i="3" s="1"/>
  <c r="D398" i="3"/>
  <c r="E399" i="3" s="1"/>
  <c r="H79" i="3"/>
  <c r="G78" i="3" s="1"/>
  <c r="H787" i="3"/>
  <c r="G786" i="3" s="1"/>
  <c r="H266" i="3"/>
  <c r="G265" i="3" s="1"/>
  <c r="D461" i="3"/>
  <c r="E462" i="3" s="1"/>
  <c r="D98" i="3"/>
  <c r="E99" i="3" s="1"/>
  <c r="D371" i="3"/>
  <c r="E372" i="3" s="1"/>
  <c r="D753" i="3"/>
  <c r="E754" i="3" s="1"/>
  <c r="D793" i="3"/>
  <c r="E794" i="3" s="1"/>
  <c r="H679" i="3"/>
  <c r="G678" i="3" s="1"/>
  <c r="H362" i="3"/>
  <c r="G361" i="3" s="1"/>
  <c r="D293" i="3"/>
  <c r="E294" i="3" s="1"/>
  <c r="D743" i="3"/>
  <c r="E744" i="3" s="1"/>
  <c r="D605" i="3"/>
  <c r="E606" i="3" s="1"/>
  <c r="D499" i="3"/>
  <c r="E500" i="3" s="1"/>
  <c r="D779" i="3"/>
  <c r="E780" i="3" s="1"/>
  <c r="H368" i="3"/>
  <c r="G367" i="3" s="1"/>
  <c r="D626" i="3"/>
  <c r="E627" i="3" s="1"/>
  <c r="D329" i="3"/>
  <c r="E330" i="3" s="1"/>
  <c r="D213" i="3"/>
  <c r="E214" i="3" s="1"/>
  <c r="D615" i="3"/>
  <c r="E616" i="3" s="1"/>
  <c r="D835" i="3"/>
  <c r="E836" i="3" s="1"/>
  <c r="H715" i="3"/>
  <c r="G714" i="3" s="1"/>
  <c r="H560" i="3"/>
  <c r="G559" i="3" s="1"/>
  <c r="D219" i="3"/>
  <c r="E220" i="3" s="1"/>
  <c r="H131" i="3"/>
  <c r="G130" i="3" s="1"/>
  <c r="D826" i="3"/>
  <c r="E827" i="3" s="1"/>
  <c r="H439" i="3"/>
  <c r="G438" i="3" s="1"/>
  <c r="H310" i="3"/>
  <c r="G309" i="3" s="1"/>
  <c r="H424" i="3"/>
  <c r="G423" i="3" s="1"/>
  <c r="D534" i="3"/>
  <c r="E535" i="3" s="1"/>
  <c r="D677" i="3"/>
  <c r="E678" i="3" s="1"/>
  <c r="H780" i="3"/>
  <c r="G779" i="3" s="1"/>
  <c r="H468" i="3"/>
  <c r="G467" i="3" s="1"/>
  <c r="H792" i="3"/>
  <c r="G791" i="3" s="1"/>
  <c r="H227" i="3"/>
  <c r="G226" i="3" s="1"/>
  <c r="H758" i="3"/>
  <c r="G757" i="3" s="1"/>
  <c r="H746" i="3"/>
  <c r="G745" i="3" s="1"/>
  <c r="D412" i="3"/>
  <c r="E413" i="3" s="1"/>
  <c r="H610" i="3"/>
  <c r="G609" i="3" s="1"/>
  <c r="D832" i="3"/>
  <c r="E833" i="3" s="1"/>
  <c r="H460" i="3"/>
  <c r="G459" i="3" s="1"/>
  <c r="D127" i="3"/>
  <c r="E128" i="3" s="1"/>
  <c r="D468" i="3"/>
  <c r="E469" i="3" s="1"/>
  <c r="H444" i="3"/>
  <c r="G443" i="3" s="1"/>
  <c r="D157" i="3"/>
  <c r="E158" i="3" s="1"/>
  <c r="D620" i="3"/>
  <c r="E621" i="3" s="1"/>
  <c r="D704" i="3"/>
  <c r="E705" i="3" s="1"/>
  <c r="D603" i="3"/>
  <c r="E604" i="3" s="1"/>
  <c r="H639" i="3"/>
  <c r="G638" i="3" s="1"/>
  <c r="D343" i="3"/>
  <c r="E344" i="3" s="1"/>
  <c r="D833" i="3"/>
  <c r="E834" i="3" s="1"/>
  <c r="H259" i="3"/>
  <c r="G258" i="3" s="1"/>
  <c r="D775" i="3"/>
  <c r="E776" i="3" s="1"/>
  <c r="D335" i="3"/>
  <c r="E336" i="3" s="1"/>
  <c r="E638" i="3"/>
  <c r="D839" i="3"/>
  <c r="E840" i="3" s="1"/>
  <c r="D422" i="3"/>
  <c r="E423" i="3" s="1"/>
  <c r="D462" i="3"/>
  <c r="E463" i="3" s="1"/>
  <c r="H469" i="3"/>
  <c r="G468" i="3" s="1"/>
  <c r="D455" i="3"/>
  <c r="E456" i="3" s="1"/>
  <c r="D612" i="3"/>
  <c r="E613" i="3" s="1"/>
  <c r="D220" i="3"/>
  <c r="E221" i="3" s="1"/>
  <c r="D310" i="3"/>
  <c r="E311" i="3" s="1"/>
  <c r="D203" i="3"/>
  <c r="E204" i="3" s="1"/>
  <c r="D258" i="3"/>
  <c r="E259" i="3" s="1"/>
  <c r="D587" i="3"/>
  <c r="E588" i="3" s="1"/>
  <c r="H663" i="3"/>
  <c r="G662" i="3" s="1"/>
  <c r="D383" i="3"/>
  <c r="E384" i="3" s="1"/>
  <c r="H561" i="3"/>
  <c r="G560" i="3" s="1"/>
  <c r="H190" i="3"/>
  <c r="G189" i="3" s="1"/>
  <c r="D822" i="3"/>
  <c r="E823" i="3" s="1"/>
  <c r="D312" i="3"/>
  <c r="E313" i="3" s="1"/>
  <c r="D679" i="3"/>
  <c r="E680" i="3" s="1"/>
  <c r="D156" i="3"/>
  <c r="E157" i="3" s="1"/>
  <c r="H516" i="3"/>
  <c r="G515" i="3" s="1"/>
  <c r="D395" i="3"/>
  <c r="E396" i="3" s="1"/>
  <c r="D633" i="3"/>
  <c r="E634" i="3" s="1"/>
  <c r="H567" i="3"/>
  <c r="G566" i="3" s="1"/>
  <c r="H247" i="3"/>
  <c r="G246" i="3" s="1"/>
  <c r="D271" i="3"/>
  <c r="E272" i="3" s="1"/>
  <c r="H541" i="3"/>
  <c r="G540" i="3" s="1"/>
  <c r="D76" i="3"/>
  <c r="E77" i="3" s="1"/>
  <c r="H94" i="3"/>
  <c r="G93" i="3" s="1"/>
  <c r="D776" i="3"/>
  <c r="E777" i="3" s="1"/>
  <c r="H545" i="3"/>
  <c r="G544" i="3" s="1"/>
  <c r="D500" i="3"/>
  <c r="E501" i="3" s="1"/>
  <c r="H804" i="3"/>
  <c r="G803" i="3" s="1"/>
  <c r="H387" i="3"/>
  <c r="G386" i="3" s="1"/>
  <c r="D749" i="3"/>
  <c r="E750" i="3" s="1"/>
  <c r="H416" i="3"/>
  <c r="G415" i="3" s="1"/>
  <c r="D406" i="3"/>
  <c r="E407" i="3" s="1"/>
  <c r="D75" i="3"/>
  <c r="E76" i="3" s="1"/>
  <c r="H658" i="3"/>
  <c r="G657" i="3" s="1"/>
  <c r="D688" i="3"/>
  <c r="E689" i="3" s="1"/>
  <c r="D241" i="3"/>
  <c r="E242" i="3" s="1"/>
  <c r="D846" i="3"/>
  <c r="E847" i="3" s="1"/>
  <c r="H119" i="3"/>
  <c r="G118" i="3" s="1"/>
  <c r="H352" i="3"/>
  <c r="G351" i="3" s="1"/>
  <c r="D282" i="3"/>
  <c r="E283" i="3" s="1"/>
  <c r="H694" i="3"/>
  <c r="G693" i="3" s="1"/>
  <c r="D577" i="3"/>
  <c r="E578" i="3" s="1"/>
  <c r="D591" i="3"/>
  <c r="E592" i="3" s="1"/>
  <c r="D754" i="3"/>
  <c r="E755" i="3" s="1"/>
  <c r="D195" i="3"/>
  <c r="E196" i="3" s="1"/>
  <c r="H743" i="3"/>
  <c r="G742" i="3" s="1"/>
  <c r="D373" i="3"/>
  <c r="E374" i="3" s="1"/>
  <c r="D69" i="3"/>
  <c r="E70" i="3" s="1"/>
  <c r="H656" i="3"/>
  <c r="G655" i="3" s="1"/>
  <c r="D759" i="3"/>
  <c r="E760" i="3" s="1"/>
  <c r="D389" i="3"/>
  <c r="E390" i="3" s="1"/>
  <c r="H713" i="3"/>
  <c r="G712" i="3" s="1"/>
  <c r="D381" i="3"/>
  <c r="E382" i="3" s="1"/>
  <c r="H819" i="3"/>
  <c r="G818" i="3" s="1"/>
  <c r="D703" i="3"/>
  <c r="E704" i="3" s="1"/>
  <c r="H320" i="3"/>
  <c r="G319" i="3" s="1"/>
  <c r="D760" i="3"/>
  <c r="E761" i="3" s="1"/>
  <c r="H293" i="3"/>
  <c r="G292" i="3" s="1"/>
  <c r="D650" i="3"/>
  <c r="E651" i="3" s="1"/>
  <c r="D473" i="3"/>
  <c r="E474" i="3" s="1"/>
  <c r="D139" i="3"/>
  <c r="E140" i="3" s="1"/>
  <c r="D109" i="3"/>
  <c r="E110" i="3" s="1"/>
  <c r="D725" i="3"/>
  <c r="E726" i="3" s="1"/>
  <c r="D457" i="3"/>
  <c r="E458" i="3" s="1"/>
  <c r="H235" i="3"/>
  <c r="G234" i="3" s="1"/>
  <c r="H786" i="3"/>
  <c r="G785" i="3" s="1"/>
  <c r="D215" i="3"/>
  <c r="E216" i="3" s="1"/>
  <c r="H762" i="3"/>
  <c r="G761" i="3" s="1"/>
  <c r="H511" i="3"/>
  <c r="G510" i="3" s="1"/>
  <c r="D521" i="3"/>
  <c r="E522" i="3" s="1"/>
  <c r="D266" i="3"/>
  <c r="E267" i="3" s="1"/>
  <c r="H616" i="3"/>
  <c r="G615" i="3" s="1"/>
  <c r="H97" i="3"/>
  <c r="G96" i="3" s="1"/>
  <c r="H510" i="3"/>
  <c r="G509" i="3" s="1"/>
  <c r="D505" i="3"/>
  <c r="E506" i="3" s="1"/>
  <c r="D556" i="3"/>
  <c r="E557" i="3" s="1"/>
  <c r="H636" i="3"/>
  <c r="G635" i="3" s="1"/>
  <c r="D576" i="3"/>
  <c r="E577" i="3" s="1"/>
  <c r="H201" i="3"/>
  <c r="G200" i="3" s="1"/>
  <c r="H170" i="3"/>
  <c r="G169" i="3" s="1"/>
  <c r="H479" i="3"/>
  <c r="G478" i="3" s="1"/>
  <c r="H323" i="3"/>
  <c r="G322" i="3" s="1"/>
  <c r="H192" i="3"/>
  <c r="G191" i="3" s="1"/>
  <c r="H147" i="3"/>
  <c r="G146" i="3" s="1"/>
  <c r="H255" i="3"/>
  <c r="G254" i="3" s="1"/>
  <c r="H309" i="3"/>
  <c r="G308" i="3" s="1"/>
  <c r="H220" i="3"/>
  <c r="G219" i="3" s="1"/>
  <c r="H673" i="3"/>
  <c r="G672" i="3" s="1"/>
  <c r="H495" i="3"/>
  <c r="G494" i="3" s="1"/>
  <c r="D666" i="3"/>
  <c r="E667" i="3" s="1"/>
  <c r="H759" i="3"/>
  <c r="G758" i="3" s="1"/>
  <c r="H526" i="3"/>
  <c r="G525" i="3" s="1"/>
  <c r="D670" i="3"/>
  <c r="E671" i="3" s="1"/>
  <c r="H244" i="3"/>
  <c r="G243" i="3" s="1"/>
  <c r="D567" i="3"/>
  <c r="E568" i="3" s="1"/>
  <c r="D582" i="3"/>
  <c r="E583" i="3" s="1"/>
  <c r="D762" i="3"/>
  <c r="E763" i="3" s="1"/>
  <c r="D255" i="3"/>
  <c r="E256" i="3" s="1"/>
  <c r="D589" i="3"/>
  <c r="E590" i="3" s="1"/>
  <c r="H618" i="3"/>
  <c r="G617" i="3" s="1"/>
  <c r="D549" i="3"/>
  <c r="E550" i="3" s="1"/>
  <c r="H76" i="3"/>
  <c r="G75" i="3" s="1"/>
  <c r="H717" i="3"/>
  <c r="G716" i="3" s="1"/>
  <c r="H276" i="3"/>
  <c r="G275" i="3" s="1"/>
  <c r="D600" i="3"/>
  <c r="E601" i="3" s="1"/>
  <c r="D232" i="3"/>
  <c r="E233" i="3" s="1"/>
  <c r="H810" i="3"/>
  <c r="G809" i="3" s="1"/>
  <c r="H704" i="3"/>
  <c r="G703" i="3" s="1"/>
  <c r="H420" i="3"/>
  <c r="G419" i="3" s="1"/>
  <c r="H818" i="3"/>
  <c r="G817" i="3" s="1"/>
  <c r="D427" i="3"/>
  <c r="E428" i="3" s="1"/>
  <c r="D618" i="3"/>
  <c r="E619" i="3" s="1"/>
  <c r="D803" i="3"/>
  <c r="E804" i="3" s="1"/>
  <c r="D447" i="3"/>
  <c r="E448" i="3" s="1"/>
  <c r="D695" i="3"/>
  <c r="E696" i="3" s="1"/>
  <c r="D727" i="3"/>
  <c r="E728" i="3" s="1"/>
  <c r="H506" i="3"/>
  <c r="G505" i="3" s="1"/>
  <c r="D476" i="3"/>
  <c r="E477" i="3" s="1"/>
  <c r="H563" i="3"/>
  <c r="G562" i="3" s="1"/>
  <c r="D205" i="3"/>
  <c r="E206" i="3" s="1"/>
  <c r="D731" i="3"/>
  <c r="E732" i="3" s="1"/>
  <c r="D752" i="3"/>
  <c r="E753" i="3" s="1"/>
  <c r="D217" i="3"/>
  <c r="E218" i="3" s="1"/>
  <c r="H597" i="3"/>
  <c r="G596" i="3" s="1"/>
  <c r="H414" i="3"/>
  <c r="G413" i="3" s="1"/>
  <c r="H307" i="3"/>
  <c r="G306" i="3" s="1"/>
  <c r="H337" i="3"/>
  <c r="G336" i="3" s="1"/>
  <c r="D799" i="3"/>
  <c r="E800" i="3" s="1"/>
  <c r="H584" i="3"/>
  <c r="G583" i="3" s="1"/>
  <c r="H357" i="3"/>
  <c r="G356" i="3" s="1"/>
  <c r="H635" i="3"/>
  <c r="G634" i="3" s="1"/>
  <c r="D763" i="3"/>
  <c r="E764" i="3" s="1"/>
  <c r="H690" i="3"/>
  <c r="G689" i="3" s="1"/>
  <c r="H512" i="3"/>
  <c r="G511" i="3" s="1"/>
  <c r="H711" i="3"/>
  <c r="G710" i="3" s="1"/>
  <c r="D273" i="3"/>
  <c r="E274" i="3" s="1"/>
  <c r="H733" i="3"/>
  <c r="G732" i="3" s="1"/>
  <c r="H604" i="3"/>
  <c r="G603" i="3" s="1"/>
  <c r="D715" i="3"/>
  <c r="E716" i="3" s="1"/>
  <c r="H296" i="3"/>
  <c r="G295" i="3" s="1"/>
  <c r="H719" i="3"/>
  <c r="G718" i="3" s="1"/>
  <c r="H129" i="3"/>
  <c r="G128" i="3" s="1"/>
  <c r="H714" i="3"/>
  <c r="G713" i="3" s="1"/>
  <c r="H232" i="3"/>
  <c r="G231" i="3" s="1"/>
  <c r="H530" i="3"/>
  <c r="G529" i="3" s="1"/>
  <c r="H316" i="3"/>
  <c r="G315" i="3" s="1"/>
  <c r="D672" i="3"/>
  <c r="E673" i="3" s="1"/>
  <c r="H802" i="3"/>
  <c r="G801" i="3" s="1"/>
  <c r="H104" i="3"/>
  <c r="G103" i="3" s="1"/>
  <c r="D537" i="3"/>
  <c r="E538" i="3" s="1"/>
  <c r="H697" i="3"/>
  <c r="G696" i="3" s="1"/>
  <c r="H725" i="3"/>
  <c r="G724" i="3" s="1"/>
  <c r="D506" i="3"/>
  <c r="E507" i="3" s="1"/>
  <c r="D303" i="3"/>
  <c r="E304" i="3" s="1"/>
  <c r="D110" i="3"/>
  <c r="E111" i="3" s="1"/>
  <c r="D184" i="3"/>
  <c r="E185" i="3" s="1"/>
  <c r="H702" i="3"/>
  <c r="G701" i="3" s="1"/>
  <c r="H256" i="3"/>
  <c r="G255" i="3" s="1"/>
  <c r="H569" i="3"/>
  <c r="G568" i="3" s="1"/>
  <c r="D805" i="3"/>
  <c r="E806" i="3" s="1"/>
  <c r="H601" i="3"/>
  <c r="G600" i="3" s="1"/>
  <c r="H539" i="3"/>
  <c r="G538" i="3" s="1"/>
  <c r="H222" i="3"/>
  <c r="G221" i="3" s="1"/>
  <c r="D118" i="3"/>
  <c r="E119" i="3" s="1"/>
  <c r="H564" i="3"/>
  <c r="G563" i="3" s="1"/>
  <c r="D338" i="3"/>
  <c r="E339" i="3" s="1"/>
  <c r="D386" i="3"/>
  <c r="E387" i="3" s="1"/>
  <c r="H580" i="3"/>
  <c r="G579" i="3" s="1"/>
  <c r="H524" i="3"/>
  <c r="G523" i="3" s="1"/>
  <c r="H360" i="3"/>
  <c r="G359" i="3" s="1"/>
  <c r="H769" i="3"/>
  <c r="G768" i="3" s="1"/>
  <c r="H445" i="3"/>
  <c r="G444" i="3" s="1"/>
  <c r="D124" i="3"/>
  <c r="E125" i="3" s="1"/>
  <c r="H772" i="3"/>
  <c r="G771" i="3" s="1"/>
  <c r="H595" i="3"/>
  <c r="G594" i="3" s="1"/>
  <c r="D508" i="3"/>
  <c r="E509" i="3" s="1"/>
  <c r="H774" i="3"/>
  <c r="G773" i="3" s="1"/>
  <c r="D681" i="3"/>
  <c r="E682" i="3" s="1"/>
  <c r="H365" i="3"/>
  <c r="G364" i="3" s="1"/>
  <c r="H609" i="3"/>
  <c r="G608" i="3" s="1"/>
  <c r="D291" i="3"/>
  <c r="E292" i="3" s="1"/>
  <c r="H565" i="3"/>
  <c r="G564" i="3" s="1"/>
  <c r="H168" i="3"/>
  <c r="G167" i="3" s="1"/>
  <c r="H602" i="3"/>
  <c r="G601" i="3" s="1"/>
  <c r="D313" i="3"/>
  <c r="E314" i="3" s="1"/>
  <c r="D581" i="3"/>
  <c r="E582" i="3" s="1"/>
  <c r="H620" i="3"/>
  <c r="G619" i="3" s="1"/>
  <c r="D435" i="3"/>
  <c r="E436" i="3" s="1"/>
  <c r="H590" i="3"/>
  <c r="G589" i="3" s="1"/>
  <c r="H396" i="3"/>
  <c r="G395" i="3" s="1"/>
  <c r="H196" i="3"/>
  <c r="G195" i="3" s="1"/>
  <c r="H732" i="3"/>
  <c r="G731" i="3" s="1"/>
  <c r="D321" i="3"/>
  <c r="E322" i="3" s="1"/>
  <c r="D825" i="3"/>
  <c r="E826" i="3" s="1"/>
  <c r="H645" i="3"/>
  <c r="G644" i="3" s="1"/>
  <c r="D100" i="3"/>
  <c r="E101" i="3" s="1"/>
  <c r="D441" i="3"/>
  <c r="E442" i="3" s="1"/>
  <c r="D464" i="3"/>
  <c r="E465" i="3" s="1"/>
  <c r="D331" i="3"/>
  <c r="E332" i="3" s="1"/>
  <c r="D689" i="3"/>
  <c r="E690" i="3" s="1"/>
  <c r="D317" i="3"/>
  <c r="E318" i="3" s="1"/>
  <c r="H568" i="3"/>
  <c r="G567" i="3" s="1"/>
  <c r="H747" i="3"/>
  <c r="G746" i="3" s="1"/>
  <c r="H649" i="3"/>
  <c r="G648" i="3" s="1"/>
  <c r="H817" i="3"/>
  <c r="G816" i="3" s="1"/>
  <c r="D84" i="3"/>
  <c r="E85" i="3" s="1"/>
  <c r="H278" i="3"/>
  <c r="G277" i="3" s="1"/>
  <c r="H384" i="3"/>
  <c r="G383" i="3" s="1"/>
  <c r="D247" i="3"/>
  <c r="E248" i="3" s="1"/>
  <c r="H770" i="3"/>
  <c r="G769" i="3" s="1"/>
  <c r="D438" i="3"/>
  <c r="E439" i="3" s="1"/>
  <c r="H312" i="3"/>
  <c r="G311" i="3" s="1"/>
  <c r="H669" i="3"/>
  <c r="G668" i="3" s="1"/>
  <c r="D728" i="3"/>
  <c r="E729" i="3" s="1"/>
  <c r="H443" i="3"/>
  <c r="G442" i="3" s="1"/>
  <c r="D365" i="3"/>
  <c r="E366" i="3" s="1"/>
  <c r="H223" i="3"/>
  <c r="G222" i="3" s="1"/>
  <c r="H646" i="3"/>
  <c r="G645" i="3" s="1"/>
  <c r="D498" i="3"/>
  <c r="E499" i="3" s="1"/>
  <c r="H783" i="3"/>
  <c r="G782" i="3" s="1"/>
  <c r="D557" i="3"/>
  <c r="E558" i="3" s="1"/>
  <c r="D554" i="3"/>
  <c r="E555" i="3" s="1"/>
  <c r="H359" i="3"/>
  <c r="G358" i="3" s="1"/>
  <c r="D116" i="3"/>
  <c r="E117" i="3" s="1"/>
  <c r="H761" i="3"/>
  <c r="G760" i="3" s="1"/>
  <c r="D528" i="3"/>
  <c r="E529" i="3" s="1"/>
  <c r="D513" i="3"/>
  <c r="E514" i="3" s="1"/>
  <c r="H283" i="3"/>
  <c r="G282" i="3" s="1"/>
  <c r="H820" i="3"/>
  <c r="G819" i="3" s="1"/>
  <c r="D270" i="3"/>
  <c r="E271" i="3" s="1"/>
  <c r="D668" i="3"/>
  <c r="E669" i="3" s="1"/>
  <c r="H391" i="3"/>
  <c r="G390" i="3" s="1"/>
  <c r="H433" i="3"/>
  <c r="G432" i="3" s="1"/>
  <c r="H207" i="3"/>
  <c r="G206" i="3" s="1"/>
  <c r="D750" i="3"/>
  <c r="E751" i="3" s="1"/>
  <c r="H582" i="3"/>
  <c r="G581" i="3" s="1"/>
  <c r="H731" i="3"/>
  <c r="G730" i="3" s="1"/>
  <c r="H194" i="3"/>
  <c r="G193" i="3" s="1"/>
  <c r="H77" i="3"/>
  <c r="G76" i="3" s="1"/>
  <c r="H528" i="3"/>
  <c r="G527" i="3" s="1"/>
  <c r="H509" i="3"/>
  <c r="G508" i="3" s="1"/>
  <c r="H558" i="3"/>
  <c r="G557" i="3" s="1"/>
  <c r="H720" i="3"/>
  <c r="G719" i="3" s="1"/>
  <c r="H314" i="3"/>
  <c r="G313" i="3" s="1"/>
  <c r="H633" i="3"/>
  <c r="G632" i="3" s="1"/>
  <c r="H149" i="3"/>
  <c r="G148" i="3" s="1"/>
  <c r="H204" i="3"/>
  <c r="G203" i="3" s="1"/>
  <c r="D716" i="3"/>
  <c r="E717" i="3" s="1"/>
  <c r="H322" i="3"/>
  <c r="G321" i="3" s="1"/>
  <c r="D652" i="3"/>
  <c r="E653" i="3" s="1"/>
  <c r="D512" i="3"/>
  <c r="E513" i="3" s="1"/>
  <c r="H349" i="3"/>
  <c r="G348" i="3" s="1"/>
  <c r="D485" i="3"/>
  <c r="E486" i="3" s="1"/>
  <c r="D349" i="3"/>
  <c r="E350" i="3" s="1"/>
  <c r="D767" i="3"/>
  <c r="E768" i="3" s="1"/>
  <c r="D149" i="3"/>
  <c r="E150" i="3" s="1"/>
  <c r="H763" i="3"/>
  <c r="G762" i="3" s="1"/>
  <c r="D596" i="3"/>
  <c r="E597" i="3" s="1"/>
  <c r="H795" i="3"/>
  <c r="G794" i="3" s="1"/>
  <c r="H466" i="3"/>
  <c r="G465" i="3" s="1"/>
  <c r="D207" i="3"/>
  <c r="E208" i="3" s="1"/>
  <c r="H123" i="3"/>
  <c r="G122" i="3" s="1"/>
  <c r="D361" i="3"/>
  <c r="E362" i="3" s="1"/>
  <c r="D693" i="3"/>
  <c r="E694" i="3" s="1"/>
  <c r="D477" i="3"/>
  <c r="E478" i="3" s="1"/>
  <c r="D192" i="3"/>
  <c r="E193" i="3" s="1"/>
  <c r="H105" i="3"/>
  <c r="G104" i="3" s="1"/>
  <c r="D732" i="3"/>
  <c r="E733" i="3" s="1"/>
  <c r="D516" i="3"/>
  <c r="E517" i="3" s="1"/>
  <c r="H796" i="3"/>
  <c r="G795" i="3" s="1"/>
  <c r="H578" i="3"/>
  <c r="G577" i="3" s="1"/>
  <c r="D402" i="3"/>
  <c r="E403" i="3" s="1"/>
  <c r="H562" i="3"/>
  <c r="G561" i="3" s="1"/>
  <c r="H542" i="3"/>
  <c r="G541" i="3" s="1"/>
  <c r="H745" i="3"/>
  <c r="G744" i="3" s="1"/>
  <c r="D113" i="3"/>
  <c r="E114" i="3" s="1"/>
  <c r="H535" i="3"/>
  <c r="G534" i="3" s="1"/>
  <c r="H330" i="3"/>
  <c r="G329" i="3" s="1"/>
  <c r="H700" i="3"/>
  <c r="G699" i="3" s="1"/>
  <c r="H120" i="3"/>
  <c r="G119" i="3" s="1"/>
  <c r="D143" i="3"/>
  <c r="E144" i="3" s="1"/>
  <c r="H574" i="3"/>
  <c r="G573" i="3" s="1"/>
  <c r="D424" i="3"/>
  <c r="E425" i="3" s="1"/>
  <c r="D705" i="3"/>
  <c r="E706" i="3" s="1"/>
  <c r="H87" i="3"/>
  <c r="G86" i="3" s="1"/>
  <c r="H341" i="3"/>
  <c r="G340" i="3" s="1"/>
  <c r="D517" i="3"/>
  <c r="E518" i="3" s="1"/>
  <c r="H532" i="3"/>
  <c r="G531" i="3" s="1"/>
  <c r="H72" i="3"/>
  <c r="G71" i="3" s="1"/>
  <c r="H665" i="3"/>
  <c r="G664" i="3" s="1"/>
  <c r="H478" i="3"/>
  <c r="G477" i="3" s="1"/>
  <c r="H695" i="3"/>
  <c r="G694" i="3" s="1"/>
  <c r="D134" i="3"/>
  <c r="E135" i="3" s="1"/>
  <c r="H726" i="3"/>
  <c r="G725" i="3" s="1"/>
  <c r="H587" i="3"/>
  <c r="G586" i="3" s="1"/>
  <c r="H440" i="3"/>
  <c r="G439" i="3" s="1"/>
  <c r="D352" i="3"/>
  <c r="E353" i="3" s="1"/>
  <c r="D297" i="3"/>
  <c r="E298" i="3" s="1"/>
  <c r="D102" i="3"/>
  <c r="E103" i="3" s="1"/>
  <c r="D186" i="3"/>
  <c r="E187" i="3" s="1"/>
  <c r="H611" i="3"/>
  <c r="G610" i="3" s="1"/>
  <c r="H216" i="3"/>
  <c r="G215" i="3" s="1"/>
  <c r="H757" i="3"/>
  <c r="G756" i="3" s="1"/>
  <c r="H640" i="3"/>
  <c r="G639" i="3" s="1"/>
  <c r="D86" i="3"/>
  <c r="E87" i="3" s="1"/>
  <c r="H160" i="3"/>
  <c r="G159" i="3" s="1"/>
  <c r="D463" i="3"/>
  <c r="E464" i="3" s="1"/>
  <c r="H346" i="3"/>
  <c r="G345" i="3" s="1"/>
  <c r="H288" i="3"/>
  <c r="G287" i="3" s="1"/>
  <c r="D638" i="3"/>
  <c r="E639" i="3" s="1"/>
  <c r="D439" i="3"/>
  <c r="E440" i="3" s="1"/>
  <c r="D623" i="3"/>
  <c r="E624" i="3" s="1"/>
  <c r="D497" i="3"/>
  <c r="E498" i="3" s="1"/>
  <c r="D701" i="3"/>
  <c r="E702" i="3" s="1"/>
  <c r="D362" i="3"/>
  <c r="E363" i="3" s="1"/>
  <c r="D798" i="3"/>
  <c r="E799" i="3" s="1"/>
  <c r="H289" i="3"/>
  <c r="G288" i="3" s="1"/>
  <c r="D99" i="3"/>
  <c r="E100" i="3" s="1"/>
  <c r="D664" i="3"/>
  <c r="E665" i="3" s="1"/>
  <c r="H476" i="3"/>
  <c r="G475" i="3" s="1"/>
  <c r="H436" i="3"/>
  <c r="G435" i="3" s="1"/>
  <c r="D529" i="3"/>
  <c r="E530" i="3" s="1"/>
  <c r="H687" i="3"/>
  <c r="G686" i="3" s="1"/>
  <c r="H638" i="3"/>
  <c r="G637" i="3" s="1"/>
  <c r="H379" i="3"/>
  <c r="G378" i="3" s="1"/>
  <c r="H212" i="3"/>
  <c r="G211" i="3" s="1"/>
  <c r="D451" i="3"/>
  <c r="E452" i="3" s="1"/>
  <c r="H693" i="3"/>
  <c r="G692" i="3" s="1"/>
  <c r="H203" i="3"/>
  <c r="G202" i="3" s="1"/>
  <c r="D748" i="3"/>
  <c r="E749" i="3" s="1"/>
  <c r="D369" i="3"/>
  <c r="E370" i="3" s="1"/>
  <c r="H298" i="3"/>
  <c r="G297" i="3" s="1"/>
  <c r="D625" i="3"/>
  <c r="E626" i="3" s="1"/>
  <c r="D635" i="3"/>
  <c r="E636" i="3" s="1"/>
  <c r="H163" i="3"/>
  <c r="G162" i="3" s="1"/>
  <c r="H453" i="3"/>
  <c r="G452" i="3" s="1"/>
  <c r="D702" i="3"/>
  <c r="E703" i="3" s="1"/>
  <c r="H102" i="3"/>
  <c r="G101" i="3" s="1"/>
  <c r="D346" i="3"/>
  <c r="E347" i="3" s="1"/>
  <c r="H134" i="3"/>
  <c r="G133" i="3" s="1"/>
  <c r="D111" i="3"/>
  <c r="E112" i="3" s="1"/>
  <c r="D604" i="3"/>
  <c r="E605" i="3" s="1"/>
  <c r="D260" i="3"/>
  <c r="E261" i="3" s="1"/>
  <c r="D542" i="3"/>
  <c r="E543" i="3" s="1"/>
  <c r="D469" i="3"/>
  <c r="E470" i="3" s="1"/>
  <c r="H498" i="3"/>
  <c r="G497" i="3" s="1"/>
  <c r="D415" i="3"/>
  <c r="E416" i="3" s="1"/>
  <c r="H685" i="3"/>
  <c r="G684" i="3" s="1"/>
  <c r="D676" i="3"/>
  <c r="E677" i="3" s="1"/>
  <c r="D370" i="3"/>
  <c r="E371" i="3" s="1"/>
  <c r="H343" i="3"/>
  <c r="G342" i="3" s="1"/>
  <c r="D735" i="3"/>
  <c r="E736" i="3" s="1"/>
  <c r="H487" i="3"/>
  <c r="G486" i="3" s="1"/>
  <c r="D490" i="3"/>
  <c r="E491" i="3" s="1"/>
  <c r="H291" i="3"/>
  <c r="G290" i="3" s="1"/>
  <c r="D141" i="3"/>
  <c r="E142" i="3" s="1"/>
  <c r="D421" i="3"/>
  <c r="E422" i="3" s="1"/>
  <c r="H531" i="3"/>
  <c r="G530" i="3" s="1"/>
  <c r="H599" i="3"/>
  <c r="G598" i="3" s="1"/>
  <c r="H249" i="3"/>
  <c r="G248" i="3" s="1"/>
  <c r="D359" i="3"/>
  <c r="E360" i="3" s="1"/>
  <c r="D781" i="3"/>
  <c r="E782" i="3" s="1"/>
  <c r="H277" i="3"/>
  <c r="G276" i="3" s="1"/>
  <c r="H654" i="3"/>
  <c r="G653" i="3" s="1"/>
  <c r="D450" i="3"/>
  <c r="E451" i="3" s="1"/>
  <c r="H784" i="3"/>
  <c r="G783" i="3" s="1"/>
  <c r="D357" i="3"/>
  <c r="E358" i="3" s="1"/>
  <c r="D844" i="3"/>
  <c r="E845" i="3" s="1"/>
  <c r="D467" i="3"/>
  <c r="E468" i="3" s="1"/>
  <c r="D325" i="3"/>
  <c r="E326" i="3" s="1"/>
  <c r="D821" i="3"/>
  <c r="E822" i="3" s="1"/>
  <c r="D368" i="3"/>
  <c r="E369" i="3" s="1"/>
  <c r="D647" i="3"/>
  <c r="E648" i="3" s="1"/>
  <c r="H382" i="3"/>
  <c r="G381" i="3" s="1"/>
  <c r="H189" i="3"/>
  <c r="G188" i="3" s="1"/>
  <c r="H750" i="3"/>
  <c r="G749" i="3" s="1"/>
  <c r="D413" i="3"/>
  <c r="E414" i="3" s="1"/>
  <c r="D279" i="3"/>
  <c r="E280" i="3" s="1"/>
  <c r="H317" i="3"/>
  <c r="G316" i="3" s="1"/>
  <c r="D562" i="3"/>
  <c r="E563" i="3" s="1"/>
  <c r="H614" i="3"/>
  <c r="G613" i="3" s="1"/>
  <c r="H364" i="3"/>
  <c r="G363" i="3" s="1"/>
  <c r="D200" i="3"/>
  <c r="E201" i="3" s="1"/>
  <c r="D449" i="3"/>
  <c r="E450" i="3" s="1"/>
  <c r="D720" i="3"/>
  <c r="E721" i="3" s="1"/>
  <c r="D660" i="3"/>
  <c r="E661" i="3" s="1"/>
  <c r="D692" i="3"/>
  <c r="E693" i="3" s="1"/>
  <c r="D407" i="3"/>
  <c r="E408" i="3" s="1"/>
  <c r="D572" i="3"/>
  <c r="E573" i="3" s="1"/>
  <c r="H543" i="3"/>
  <c r="G542" i="3" s="1"/>
  <c r="H253" i="3"/>
  <c r="G252" i="3" s="1"/>
  <c r="H768" i="3"/>
  <c r="G767" i="3" s="1"/>
  <c r="D484" i="3"/>
  <c r="E485" i="3" s="1"/>
  <c r="H748" i="3"/>
  <c r="G747" i="3" s="1"/>
  <c r="H496" i="3"/>
  <c r="G495" i="3" s="1"/>
  <c r="D128" i="3"/>
  <c r="E129" i="3" s="1"/>
  <c r="D841" i="3"/>
  <c r="E842" i="3" s="1"/>
  <c r="D280" i="3"/>
  <c r="E281" i="3" s="1"/>
  <c r="H605" i="3"/>
  <c r="G604" i="3" s="1"/>
  <c r="H162" i="3"/>
  <c r="G161" i="3" s="1"/>
  <c r="H297" i="3"/>
  <c r="G296" i="3" s="1"/>
  <c r="H544" i="3"/>
  <c r="G543" i="3" s="1"/>
  <c r="H821" i="3"/>
  <c r="G820" i="3" s="1"/>
  <c r="D673" i="3"/>
  <c r="E674" i="3" s="1"/>
  <c r="D509" i="3"/>
  <c r="E510" i="3" s="1"/>
  <c r="D136" i="3"/>
  <c r="E137" i="3" s="1"/>
  <c r="D711" i="3"/>
  <c r="E712" i="3" s="1"/>
  <c r="D344" i="3"/>
  <c r="E345" i="3" s="1"/>
  <c r="H385" i="3"/>
  <c r="G384" i="3" s="1"/>
  <c r="H742" i="3"/>
  <c r="G741" i="3" s="1"/>
  <c r="D364" i="3"/>
  <c r="E365" i="3" s="1"/>
  <c r="D657" i="3"/>
  <c r="E658" i="3" s="1"/>
  <c r="H153" i="3"/>
  <c r="G152" i="3" s="1"/>
  <c r="H327" i="3"/>
  <c r="G326" i="3" s="1"/>
  <c r="H678" i="3"/>
  <c r="G677" i="3" s="1"/>
  <c r="D315" i="3"/>
  <c r="E316" i="3" s="1"/>
  <c r="D797" i="3"/>
  <c r="E798" i="3" s="1"/>
  <c r="D739" i="3"/>
  <c r="E740" i="3" s="1"/>
  <c r="H348" i="3"/>
  <c r="G347" i="3" s="1"/>
  <c r="H661" i="3"/>
  <c r="G660" i="3" s="1"/>
  <c r="D393" i="3"/>
  <c r="E394" i="3" s="1"/>
  <c r="D630" i="3"/>
  <c r="E631" i="3" s="1"/>
  <c r="H676" i="3"/>
  <c r="G675" i="3" s="1"/>
  <c r="H625" i="3"/>
  <c r="G624" i="3" s="1"/>
  <c r="D228" i="3"/>
  <c r="E229" i="3" s="1"/>
  <c r="D721" i="3"/>
  <c r="E722" i="3" s="1"/>
  <c r="D333" i="3"/>
  <c r="E334" i="3" s="1"/>
  <c r="H647" i="3"/>
  <c r="G646" i="3" s="1"/>
  <c r="H551" i="3"/>
  <c r="G550" i="3" s="1"/>
  <c r="D671" i="3"/>
  <c r="E672" i="3" s="1"/>
  <c r="H215" i="3"/>
  <c r="G214" i="3" s="1"/>
  <c r="D231" i="3"/>
  <c r="E232" i="3" s="1"/>
  <c r="H729" i="3"/>
  <c r="G728" i="3" s="1"/>
  <c r="H324" i="3"/>
  <c r="G323" i="3" s="1"/>
  <c r="H513" i="3"/>
  <c r="G512" i="3" s="1"/>
  <c r="D394" i="3"/>
  <c r="E395" i="3" s="1"/>
  <c r="D745" i="3"/>
  <c r="E746" i="3" s="1"/>
  <c r="D265" i="3"/>
  <c r="E266" i="3" s="1"/>
  <c r="H521" i="3"/>
  <c r="G520" i="3" s="1"/>
  <c r="D800" i="3"/>
  <c r="E801" i="3" s="1"/>
  <c r="D417" i="3"/>
  <c r="E418" i="3" s="1"/>
  <c r="H556" i="3"/>
  <c r="G555" i="3" s="1"/>
  <c r="D550" i="3"/>
  <c r="E551" i="3" s="1"/>
  <c r="D643" i="3"/>
  <c r="E644" i="3" s="1"/>
  <c r="D66" i="3"/>
  <c r="E67" i="3" s="1"/>
  <c r="H797" i="3"/>
  <c r="G796" i="3" s="1"/>
  <c r="D470" i="3"/>
  <c r="E471" i="3" s="1"/>
  <c r="D67" i="3"/>
  <c r="E68" i="3" s="1"/>
  <c r="D709" i="3"/>
  <c r="E710" i="3" s="1"/>
  <c r="D629" i="3"/>
  <c r="E630" i="3" s="1"/>
  <c r="D130" i="3"/>
  <c r="E131" i="3" s="1"/>
  <c r="D802" i="3"/>
  <c r="E803" i="3" s="1"/>
  <c r="D510" i="3"/>
  <c r="E511" i="3" s="1"/>
  <c r="D212" i="3"/>
  <c r="E213" i="3" s="1"/>
  <c r="D690" i="3"/>
  <c r="E691" i="3" s="1"/>
  <c r="H583" i="3"/>
  <c r="G582" i="3" s="1"/>
  <c r="D602" i="3"/>
  <c r="E603" i="3" s="1"/>
  <c r="D404" i="3"/>
  <c r="E405" i="3" s="1"/>
  <c r="D842" i="3"/>
  <c r="E843" i="3" s="1"/>
  <c r="H229" i="3"/>
  <c r="G228" i="3" s="1"/>
  <c r="D807" i="3"/>
  <c r="E808" i="3" s="1"/>
  <c r="D138" i="3"/>
  <c r="E139" i="3" s="1"/>
  <c r="H490" i="3"/>
  <c r="G489" i="3" s="1"/>
  <c r="H536" i="3"/>
  <c r="G535" i="3" s="1"/>
  <c r="D416" i="3"/>
  <c r="E417" i="3" s="1"/>
  <c r="D460" i="3"/>
  <c r="E461" i="3" s="1"/>
  <c r="H471" i="3"/>
  <c r="G470" i="3" s="1"/>
  <c r="D507" i="3"/>
  <c r="E508" i="3" s="1"/>
  <c r="H336" i="3"/>
  <c r="G335" i="3" s="1"/>
  <c r="D306" i="3"/>
  <c r="E307" i="3" s="1"/>
  <c r="D353" i="3"/>
  <c r="E354" i="3" s="1"/>
  <c r="D538" i="3"/>
  <c r="E539" i="3" s="1"/>
  <c r="D765" i="3"/>
  <c r="E766" i="3" s="1"/>
  <c r="H644" i="3"/>
  <c r="G643" i="3" s="1"/>
  <c r="D475" i="3"/>
  <c r="E476" i="3" s="1"/>
  <c r="D489" i="3"/>
  <c r="E490" i="3" s="1"/>
  <c r="D590" i="3"/>
  <c r="E591" i="3" s="1"/>
  <c r="H779" i="3"/>
  <c r="G778" i="3" s="1"/>
  <c r="H628" i="3"/>
  <c r="G627" i="3" s="1"/>
  <c r="D226" i="3"/>
  <c r="E227" i="3" s="1"/>
  <c r="D838" i="3"/>
  <c r="E839" i="3" s="1"/>
  <c r="D378" i="3"/>
  <c r="E379" i="3" s="1"/>
  <c r="D238" i="3"/>
  <c r="E239" i="3" s="1"/>
  <c r="H677" i="3"/>
  <c r="G676" i="3" s="1"/>
  <c r="H280" i="3"/>
  <c r="G279" i="3" s="1"/>
  <c r="D251" i="3"/>
  <c r="E252" i="3" s="1"/>
  <c r="D639" i="3"/>
  <c r="E640" i="3" s="1"/>
  <c r="D496" i="3"/>
  <c r="E497" i="3" s="1"/>
  <c r="D309" i="3"/>
  <c r="E310" i="3" s="1"/>
  <c r="D606" i="3"/>
  <c r="E607" i="3" s="1"/>
  <c r="D267" i="3"/>
  <c r="E268" i="3" s="1"/>
  <c r="H335" i="3"/>
  <c r="G334" i="3" s="1"/>
  <c r="D840" i="3"/>
  <c r="E841" i="3" s="1"/>
  <c r="H176" i="3"/>
  <c r="G175" i="3" s="1"/>
  <c r="H655" i="3"/>
  <c r="G654" i="3" s="1"/>
  <c r="H402" i="3"/>
  <c r="G401" i="3" s="1"/>
  <c r="H730" i="3"/>
  <c r="G729" i="3" s="1"/>
  <c r="H281" i="3"/>
  <c r="G280" i="3" s="1"/>
  <c r="D678" i="3"/>
  <c r="E679" i="3" s="1"/>
  <c r="H156" i="3"/>
  <c r="G155" i="3" s="1"/>
  <c r="H238" i="3"/>
  <c r="G237" i="3" s="1"/>
  <c r="H705" i="3"/>
  <c r="G704" i="3" s="1"/>
  <c r="D261" i="3"/>
  <c r="E262" i="3" s="1"/>
  <c r="D730" i="3"/>
  <c r="E731" i="3" s="1"/>
  <c r="D432" i="3"/>
  <c r="E433" i="3" s="1"/>
  <c r="H374" i="3"/>
  <c r="G373" i="3" s="1"/>
  <c r="H643" i="3"/>
  <c r="G642" i="3" s="1"/>
  <c r="D789" i="3"/>
  <c r="E790" i="3" s="1"/>
  <c r="D648" i="3"/>
  <c r="E649" i="3" s="1"/>
  <c r="H778" i="3"/>
  <c r="G777" i="3" s="1"/>
  <c r="D151" i="3"/>
  <c r="E152" i="3" s="1"/>
  <c r="H775" i="3"/>
  <c r="G774" i="3" s="1"/>
  <c r="H413" i="3"/>
  <c r="G412" i="3" s="1"/>
  <c r="D578" i="3"/>
  <c r="E579" i="3" s="1"/>
  <c r="D828" i="3"/>
  <c r="E829" i="3" s="1"/>
  <c r="H353" i="3"/>
  <c r="G352" i="3" s="1"/>
  <c r="H727" i="3"/>
  <c r="G726" i="3" s="1"/>
  <c r="D193" i="3"/>
  <c r="E194" i="3" s="1"/>
  <c r="D163" i="3"/>
  <c r="E164" i="3" s="1"/>
  <c r="H109" i="3"/>
  <c r="G108" i="3" s="1"/>
  <c r="H174" i="3"/>
  <c r="G173" i="3" s="1"/>
  <c r="H515" i="3"/>
  <c r="G514" i="3" s="1"/>
  <c r="H537" i="3"/>
  <c r="G536" i="3" s="1"/>
  <c r="D570" i="3"/>
  <c r="E571" i="3" s="1"/>
  <c r="D544" i="3"/>
  <c r="E545" i="3" s="1"/>
  <c r="D827" i="3"/>
  <c r="E828" i="3" s="1"/>
  <c r="D324" i="3"/>
  <c r="E325" i="3" s="1"/>
  <c r="H183" i="3"/>
  <c r="G182" i="3" s="1"/>
  <c r="H166" i="3"/>
  <c r="G165" i="3" s="1"/>
  <c r="D519" i="3"/>
  <c r="E520" i="3" s="1"/>
  <c r="D536" i="3"/>
  <c r="E537" i="3" s="1"/>
  <c r="D71" i="3"/>
  <c r="E72" i="3" s="1"/>
  <c r="D641" i="3"/>
  <c r="E642" i="3" s="1"/>
  <c r="D376" i="3"/>
  <c r="E377" i="3" s="1"/>
  <c r="H619" i="3"/>
  <c r="G618" i="3" s="1"/>
  <c r="H128" i="3"/>
  <c r="G127" i="3" s="1"/>
  <c r="H738" i="3"/>
  <c r="G737" i="3" s="1"/>
  <c r="D465" i="3"/>
  <c r="E466" i="3" s="1"/>
  <c r="H233" i="3"/>
  <c r="G232" i="3" s="1"/>
  <c r="D824" i="3"/>
  <c r="E825" i="3" s="1"/>
  <c r="D222" i="3"/>
  <c r="E223" i="3" s="1"/>
  <c r="H497" i="3"/>
  <c r="G496" i="3" s="1"/>
  <c r="H811" i="3"/>
  <c r="G810" i="3" s="1"/>
  <c r="H794" i="3"/>
  <c r="G793" i="3" s="1"/>
  <c r="D399" i="3"/>
  <c r="E400" i="3" s="1"/>
  <c r="D103" i="3"/>
  <c r="E104" i="3" s="1"/>
  <c r="H494" i="3"/>
  <c r="G493" i="3" s="1"/>
  <c r="D831" i="3"/>
  <c r="E832" i="3" s="1"/>
  <c r="D614" i="3"/>
  <c r="E615" i="3" s="1"/>
  <c r="D493" i="3"/>
  <c r="E494" i="3" s="1"/>
  <c r="H533" i="3"/>
  <c r="G532" i="3" s="1"/>
  <c r="H773" i="3"/>
  <c r="G772" i="3" s="1"/>
  <c r="H790" i="3"/>
  <c r="G789" i="3" s="1"/>
  <c r="D595" i="3"/>
  <c r="E596" i="3" s="1"/>
  <c r="H428" i="3"/>
  <c r="G427" i="3" s="1"/>
  <c r="D722" i="3"/>
  <c r="E723" i="3" s="1"/>
  <c r="D403" i="3"/>
  <c r="E404" i="3" s="1"/>
  <c r="D162" i="3"/>
  <c r="E163" i="3" s="1"/>
  <c r="H367" i="3"/>
  <c r="G366" i="3" s="1"/>
  <c r="H613" i="3"/>
  <c r="G612" i="3" s="1"/>
  <c r="H150" i="3"/>
  <c r="G149" i="3" s="1"/>
  <c r="D397" i="3"/>
  <c r="E398" i="3" s="1"/>
  <c r="D201" i="3"/>
  <c r="E202" i="3" s="1"/>
  <c r="H237" i="3"/>
  <c r="G236" i="3" s="1"/>
  <c r="D631" i="3"/>
  <c r="E632" i="3" s="1"/>
  <c r="D737" i="3"/>
  <c r="E738" i="3" s="1"/>
  <c r="H504" i="3"/>
  <c r="G503" i="3" s="1"/>
  <c r="D564" i="3"/>
  <c r="E565" i="3" s="1"/>
  <c r="D545" i="3"/>
  <c r="E546" i="3" s="1"/>
  <c r="D224" i="3"/>
  <c r="E225" i="3" s="1"/>
  <c r="H662" i="3"/>
  <c r="G661" i="3" s="1"/>
  <c r="H788" i="3"/>
  <c r="G787" i="3" s="1"/>
  <c r="H427" i="3"/>
  <c r="G426" i="3" s="1"/>
  <c r="D710" i="3"/>
  <c r="E711" i="3" s="1"/>
  <c r="H566" i="3"/>
  <c r="G565" i="3" s="1"/>
  <c r="D662" i="3"/>
  <c r="E663" i="3" s="1"/>
  <c r="D481" i="3"/>
  <c r="E482" i="3" s="1"/>
  <c r="H111" i="3"/>
  <c r="G110" i="3" s="1"/>
  <c r="H221" i="3"/>
  <c r="G220" i="3" s="1"/>
  <c r="H457" i="3"/>
  <c r="G456" i="3" s="1"/>
  <c r="H437" i="3"/>
  <c r="G436" i="3" s="1"/>
  <c r="D818" i="3"/>
  <c r="E819" i="3" s="1"/>
  <c r="H355" i="3"/>
  <c r="G354" i="3" s="1"/>
  <c r="H621" i="3"/>
  <c r="G620" i="3" s="1"/>
  <c r="H284" i="3"/>
  <c r="G283" i="3" s="1"/>
  <c r="D806" i="3"/>
  <c r="E807" i="3" s="1"/>
  <c r="H724" i="3"/>
  <c r="G723" i="3" s="1"/>
  <c r="D697" i="3"/>
  <c r="E698" i="3" s="1"/>
  <c r="D541" i="3"/>
  <c r="E542" i="3" s="1"/>
  <c r="H576" i="3"/>
  <c r="G575" i="3" s="1"/>
  <c r="H522" i="3"/>
  <c r="G521" i="3" s="1"/>
  <c r="D390" i="3"/>
  <c r="E391" i="3" s="1"/>
  <c r="D656" i="3"/>
  <c r="E657" i="3" s="1"/>
  <c r="H586" i="3"/>
  <c r="G585" i="3" s="1"/>
  <c r="D119" i="3"/>
  <c r="E120" i="3" s="1"/>
  <c r="D741" i="3"/>
  <c r="E742" i="3" s="1"/>
  <c r="D651" i="3"/>
  <c r="E652" i="3" s="1"/>
  <c r="H136" i="3"/>
  <c r="G135" i="3" s="1"/>
  <c r="H632" i="3"/>
  <c r="G631" i="3" s="1"/>
  <c r="H305" i="3"/>
  <c r="G304" i="3" s="1"/>
  <c r="D777" i="3"/>
  <c r="E778" i="3" s="1"/>
  <c r="H329" i="3"/>
  <c r="G328" i="3" s="1"/>
  <c r="D706" i="3"/>
  <c r="E707" i="3" s="1"/>
  <c r="D77" i="3"/>
  <c r="E78" i="3" s="1"/>
  <c r="H813" i="3"/>
  <c r="G812" i="3" s="1"/>
  <c r="H187" i="3"/>
  <c r="G186" i="3" s="1"/>
  <c r="H735" i="3"/>
  <c r="G734" i="3" s="1"/>
  <c r="H118" i="3"/>
  <c r="G117" i="3" s="1"/>
  <c r="D456" i="3"/>
  <c r="E457" i="3" s="1"/>
  <c r="H435" i="3"/>
  <c r="G434" i="3" s="1"/>
  <c r="H559" i="3"/>
  <c r="G558" i="3" s="1"/>
  <c r="H520" i="3"/>
  <c r="G519" i="3" s="1"/>
  <c r="D161" i="3"/>
  <c r="E162" i="3" s="1"/>
  <c r="H766" i="3"/>
  <c r="G765" i="3" s="1"/>
  <c r="D197" i="3"/>
  <c r="E198" i="3" s="1"/>
  <c r="D774" i="3"/>
  <c r="E775" i="3" s="1"/>
  <c r="H258" i="3"/>
  <c r="G257" i="3" s="1"/>
  <c r="D388" i="3"/>
  <c r="E389" i="3" s="1"/>
  <c r="D210" i="3"/>
  <c r="E211" i="3" s="1"/>
  <c r="H686" i="3"/>
  <c r="G685" i="3" s="1"/>
  <c r="D277" i="3"/>
  <c r="E278" i="3" s="1"/>
  <c r="D155" i="3"/>
  <c r="E156" i="3" s="1"/>
  <c r="H793" i="3"/>
  <c r="G792" i="3" s="1"/>
  <c r="H338" i="3"/>
  <c r="G337" i="3" s="1"/>
  <c r="D611" i="3"/>
  <c r="E612" i="3" s="1"/>
  <c r="H615" i="3"/>
  <c r="G614" i="3" s="1"/>
  <c r="D599" i="3"/>
  <c r="E600" i="3" s="1"/>
  <c r="H155" i="3"/>
  <c r="G154" i="3" s="1"/>
  <c r="H386" i="3"/>
  <c r="G385" i="3" s="1"/>
  <c r="H272" i="3"/>
  <c r="G271" i="3" s="1"/>
  <c r="H214" i="3"/>
  <c r="G213" i="3" s="1"/>
  <c r="D813" i="3"/>
  <c r="E814" i="3" s="1"/>
  <c r="H279" i="3"/>
  <c r="G278" i="3" s="1"/>
  <c r="H698" i="3"/>
  <c r="G697" i="3" s="1"/>
  <c r="D532" i="3"/>
  <c r="E533" i="3" s="1"/>
  <c r="H217" i="3"/>
  <c r="G216" i="3" s="1"/>
  <c r="D543" i="3"/>
  <c r="E544" i="3" s="1"/>
  <c r="D356" i="3"/>
  <c r="E357" i="3" s="1"/>
  <c r="H434" i="3"/>
  <c r="G433" i="3" s="1"/>
  <c r="H154" i="3"/>
  <c r="G153" i="3" s="1"/>
  <c r="H771" i="3"/>
  <c r="G770" i="3" s="1"/>
  <c r="H461" i="3"/>
  <c r="G460" i="3" s="1"/>
  <c r="H751" i="3"/>
  <c r="G750" i="3" s="1"/>
  <c r="D351" i="3"/>
  <c r="E352" i="3" s="1"/>
  <c r="H430" i="3"/>
  <c r="G429" i="3" s="1"/>
  <c r="D791" i="3"/>
  <c r="E792" i="3" s="1"/>
  <c r="D700" i="3"/>
  <c r="E701" i="3" s="1"/>
  <c r="D815" i="3"/>
  <c r="E816" i="3" s="1"/>
  <c r="D658" i="3"/>
  <c r="E659" i="3" s="1"/>
  <c r="D187" i="3"/>
  <c r="E188" i="3" s="1"/>
  <c r="D436" i="3"/>
  <c r="E437" i="3" s="1"/>
  <c r="D558" i="3"/>
  <c r="E559" i="3" s="1"/>
  <c r="D698" i="3"/>
  <c r="E699" i="3" s="1"/>
  <c r="D601" i="3"/>
  <c r="E602" i="3" s="1"/>
  <c r="H224" i="3"/>
  <c r="G223" i="3" s="1"/>
  <c r="D375" i="3"/>
  <c r="E376" i="3" s="1"/>
  <c r="H682" i="3"/>
  <c r="G681" i="3" s="1"/>
  <c r="H376" i="3"/>
  <c r="G375" i="3" s="1"/>
  <c r="D409" i="3"/>
  <c r="E410" i="3" s="1"/>
  <c r="H254" i="3"/>
  <c r="G253" i="3" s="1"/>
  <c r="H351" i="3"/>
  <c r="G350" i="3" s="1"/>
  <c r="D445" i="3"/>
  <c r="E446" i="3" s="1"/>
  <c r="D121" i="3"/>
  <c r="E122" i="3" s="1"/>
  <c r="H71" i="3"/>
  <c r="G70" i="3" s="1"/>
  <c r="D425" i="3"/>
  <c r="E426" i="3" s="1"/>
  <c r="H538" i="3"/>
  <c r="G537" i="3" s="1"/>
  <c r="D680" i="3"/>
  <c r="E681" i="3" s="1"/>
  <c r="D442" i="3"/>
  <c r="E443" i="3" s="1"/>
  <c r="H397" i="3"/>
  <c r="G396" i="3" s="1"/>
  <c r="D479" i="3"/>
  <c r="E480" i="3" s="1"/>
  <c r="D584" i="3"/>
  <c r="E585" i="3" s="1"/>
  <c r="D318" i="3"/>
  <c r="E319" i="3" s="1"/>
  <c r="D621" i="3"/>
  <c r="E622" i="3" s="1"/>
  <c r="H754" i="3"/>
  <c r="G753" i="3" s="1"/>
  <c r="H689" i="3"/>
  <c r="G688" i="3" s="1"/>
  <c r="D366" i="3"/>
  <c r="E367" i="3" s="1"/>
  <c r="H454" i="3"/>
  <c r="G453" i="3" s="1"/>
  <c r="D104" i="3"/>
  <c r="E105" i="3" s="1"/>
  <c r="H184" i="3"/>
  <c r="G183" i="3" s="1"/>
  <c r="D622" i="3"/>
  <c r="E623" i="3" s="1"/>
  <c r="H252" i="3"/>
  <c r="G251" i="3" s="1"/>
  <c r="D434" i="3"/>
  <c r="E435" i="3" s="1"/>
  <c r="H585" i="3"/>
  <c r="G584" i="3" s="1"/>
  <c r="H127" i="3"/>
  <c r="G126" i="3" s="1"/>
  <c r="D729" i="3"/>
  <c r="E730" i="3" s="1"/>
  <c r="D274" i="3"/>
  <c r="E275" i="3" s="1"/>
  <c r="D588" i="3"/>
  <c r="E589" i="3" s="1"/>
  <c r="H234" i="3"/>
  <c r="G233" i="3" s="1"/>
  <c r="H98" i="3"/>
  <c r="G97" i="3" s="1"/>
  <c r="D747" i="3"/>
  <c r="E748" i="3" s="1"/>
  <c r="H484" i="3"/>
  <c r="G483" i="3" s="1"/>
  <c r="H629" i="3"/>
  <c r="G628" i="3" s="1"/>
  <c r="H65" i="3"/>
  <c r="G64" i="3" s="1"/>
  <c r="H637" i="3"/>
  <c r="G636" i="3" s="1"/>
  <c r="H499" i="3"/>
  <c r="G498" i="3" s="1"/>
  <c r="D694" i="3"/>
  <c r="E695" i="3" s="1"/>
  <c r="H432" i="3"/>
  <c r="G431" i="3" s="1"/>
  <c r="H660" i="3"/>
  <c r="G659" i="3" s="1"/>
  <c r="D645" i="3"/>
  <c r="E646" i="3" s="1"/>
  <c r="D246" i="3"/>
  <c r="E247" i="3" s="1"/>
  <c r="H739" i="3"/>
  <c r="G738" i="3" s="1"/>
  <c r="H782" i="3"/>
  <c r="G781" i="3" s="1"/>
  <c r="D515" i="3"/>
  <c r="E516" i="3" s="1"/>
  <c r="H113" i="3"/>
  <c r="G112" i="3" s="1"/>
  <c r="D780" i="3"/>
  <c r="E781" i="3" s="1"/>
  <c r="D593" i="3"/>
  <c r="E594" i="3" s="1"/>
  <c r="H450" i="3"/>
  <c r="G449" i="3" s="1"/>
  <c r="D691" i="3"/>
  <c r="E692" i="3" s="1"/>
  <c r="H451" i="3"/>
  <c r="G450" i="3" s="1"/>
  <c r="H674" i="3"/>
  <c r="G673" i="3" s="1"/>
  <c r="H600" i="3"/>
  <c r="G599" i="3" s="1"/>
  <c r="D659" i="3"/>
  <c r="E660" i="3" s="1"/>
  <c r="H273" i="3"/>
  <c r="G272" i="3" s="1"/>
  <c r="H326" i="3"/>
  <c r="G325" i="3" s="1"/>
  <c r="H692" i="3"/>
  <c r="G691" i="3" s="1"/>
  <c r="H791" i="3"/>
  <c r="G790" i="3" s="1"/>
  <c r="H502" i="3"/>
  <c r="G501" i="3" s="1"/>
  <c r="D758" i="3"/>
  <c r="E759" i="3" s="1"/>
  <c r="D480" i="3"/>
  <c r="E481" i="3" s="1"/>
  <c r="H517" i="3"/>
  <c r="G516" i="3" s="1"/>
  <c r="D788" i="3"/>
  <c r="E789" i="3" s="1"/>
  <c r="H225" i="3"/>
  <c r="G224" i="3" s="1"/>
  <c r="H592" i="3"/>
  <c r="G591" i="3" s="1"/>
  <c r="H651" i="3"/>
  <c r="G650" i="3" s="1"/>
  <c r="H716" i="3"/>
  <c r="G715" i="3" s="1"/>
  <c r="D304" i="3"/>
  <c r="E305" i="3" s="1"/>
  <c r="D535" i="3"/>
  <c r="E536" i="3" s="1"/>
  <c r="D539" i="3"/>
  <c r="E540" i="3" s="1"/>
  <c r="H648" i="3"/>
  <c r="G647" i="3" s="1"/>
  <c r="D627" i="3"/>
  <c r="E628" i="3" s="1"/>
  <c r="H503" i="3"/>
  <c r="G502" i="3" s="1"/>
  <c r="D253" i="3"/>
  <c r="E254" i="3" s="1"/>
  <c r="H395" i="3"/>
  <c r="G394" i="3" s="1"/>
  <c r="H271" i="3"/>
  <c r="G270" i="3" s="1"/>
  <c r="D174" i="3"/>
  <c r="E175" i="3" s="1"/>
  <c r="D794" i="3"/>
  <c r="E795" i="3" s="1"/>
  <c r="D522" i="3"/>
  <c r="E523" i="3" s="1"/>
  <c r="D355" i="3"/>
  <c r="E356" i="3" s="1"/>
  <c r="D682" i="3"/>
  <c r="E683" i="3" s="1"/>
  <c r="H205" i="3"/>
  <c r="G204" i="3" s="1"/>
  <c r="H398" i="3"/>
  <c r="G397" i="3" s="1"/>
  <c r="D178" i="3"/>
  <c r="E179" i="3" s="1"/>
  <c r="H800" i="3"/>
  <c r="G799" i="3" s="1"/>
  <c r="H477" i="3"/>
  <c r="G476" i="3" s="1"/>
  <c r="H213" i="3"/>
  <c r="G212" i="3" s="1"/>
  <c r="H332" i="3"/>
  <c r="G331" i="3" s="1"/>
  <c r="H488" i="3"/>
  <c r="G487" i="3" s="1"/>
  <c r="H740" i="3"/>
  <c r="G739" i="3" s="1"/>
  <c r="H483" i="3"/>
  <c r="G482" i="3" s="1"/>
  <c r="H672" i="3"/>
  <c r="G671" i="3" s="1"/>
  <c r="H764" i="3"/>
  <c r="G763" i="3" s="1"/>
  <c r="D87" i="3"/>
  <c r="E88" i="3" s="1"/>
  <c r="D268" i="3"/>
  <c r="E269" i="3" s="1"/>
  <c r="D757" i="3"/>
  <c r="E758" i="3" s="1"/>
  <c r="D360" i="3"/>
  <c r="E361" i="3" s="1"/>
  <c r="D778" i="3"/>
  <c r="E779" i="3" s="1"/>
  <c r="H356" i="3"/>
  <c r="G355" i="3" s="1"/>
  <c r="H159" i="3"/>
  <c r="G158" i="3" s="1"/>
  <c r="D555" i="3"/>
  <c r="E556" i="3" s="1"/>
  <c r="H540" i="3"/>
  <c r="G539" i="3" s="1"/>
  <c r="D391" i="3"/>
  <c r="E392" i="3" s="1"/>
  <c r="D713" i="3"/>
  <c r="E714" i="3" s="1"/>
  <c r="D185" i="3"/>
  <c r="E186" i="3" s="1"/>
  <c r="D586" i="3"/>
  <c r="E587" i="3" s="1"/>
  <c r="D592" i="3"/>
  <c r="E593" i="3" s="1"/>
  <c r="D642" i="3"/>
  <c r="E643" i="3" s="1"/>
  <c r="H598" i="3"/>
  <c r="G597" i="3" s="1"/>
  <c r="H294" i="3"/>
  <c r="G293" i="3" s="1"/>
  <c r="D669" i="3"/>
  <c r="E670" i="3" s="1"/>
  <c r="D426" i="3"/>
  <c r="E427" i="3" s="1"/>
  <c r="H553" i="3"/>
  <c r="G552" i="3" s="1"/>
  <c r="D783" i="3"/>
  <c r="E784" i="3" s="1"/>
  <c r="H464" i="3"/>
  <c r="G463" i="3" s="1"/>
  <c r="H579" i="3"/>
  <c r="G578" i="3" s="1"/>
  <c r="H405" i="3"/>
  <c r="G404" i="3" s="1"/>
  <c r="H260" i="3"/>
  <c r="G259" i="3" s="1"/>
  <c r="D230" i="3"/>
  <c r="E231" i="3" s="1"/>
  <c r="H666" i="3"/>
  <c r="G665" i="3" s="1"/>
  <c r="D308" i="3"/>
  <c r="E309" i="3" s="1"/>
  <c r="H607" i="3"/>
  <c r="G606" i="3" s="1"/>
  <c r="D410" i="3"/>
  <c r="E411" i="3" s="1"/>
  <c r="D264" i="3"/>
  <c r="E265" i="3" s="1"/>
  <c r="H684" i="3"/>
  <c r="G683" i="3" s="1"/>
  <c r="H467" i="3"/>
  <c r="G466" i="3" s="1"/>
  <c r="H172" i="3"/>
  <c r="G171" i="3" s="1"/>
  <c r="D812" i="3"/>
  <c r="E813" i="3" s="1"/>
  <c r="H422" i="3"/>
  <c r="G421" i="3" s="1"/>
  <c r="D574" i="3"/>
  <c r="E575" i="3" s="1"/>
  <c r="D345" i="3"/>
  <c r="E346" i="3" s="1"/>
  <c r="D782" i="3"/>
  <c r="E783" i="3" s="1"/>
  <c r="D167" i="3"/>
  <c r="E168" i="3" s="1"/>
  <c r="H801" i="3"/>
  <c r="G800" i="3" s="1"/>
  <c r="D478" i="3"/>
  <c r="E479" i="3" s="1"/>
  <c r="H652" i="3"/>
  <c r="G651" i="3" s="1"/>
  <c r="D816" i="3"/>
  <c r="E817" i="3" s="1"/>
  <c r="D597" i="3"/>
  <c r="E598" i="3" s="1"/>
  <c r="H668" i="3"/>
  <c r="G667" i="3" s="1"/>
  <c r="D218" i="3"/>
  <c r="E219" i="3" s="1"/>
  <c r="D770" i="3"/>
  <c r="E771" i="3" s="1"/>
  <c r="H631" i="3"/>
  <c r="G630" i="3" s="1"/>
  <c r="H505" i="3"/>
  <c r="G504" i="3" s="1"/>
  <c r="H641" i="3"/>
  <c r="G640" i="3" s="1"/>
  <c r="H550" i="3"/>
  <c r="G549" i="3" s="1"/>
  <c r="D257" i="3"/>
  <c r="E258" i="3" s="1"/>
  <c r="D707" i="3"/>
  <c r="E708" i="3" s="1"/>
  <c r="H458" i="3"/>
  <c r="G457" i="3" s="1"/>
  <c r="H552" i="3"/>
  <c r="G551" i="3" s="1"/>
  <c r="D771" i="3"/>
  <c r="E772" i="3" s="1"/>
  <c r="H572" i="3"/>
  <c r="G571" i="3" s="1"/>
  <c r="D548" i="3"/>
  <c r="E549" i="3" s="1"/>
  <c r="H173" i="3"/>
  <c r="G172" i="3" s="1"/>
  <c r="D245" i="3"/>
  <c r="E246" i="3" s="1"/>
  <c r="D756" i="3"/>
  <c r="E757" i="3" s="1"/>
  <c r="D289" i="3"/>
  <c r="E290" i="3" s="1"/>
  <c r="D575" i="3"/>
  <c r="E576" i="3" s="1"/>
  <c r="H117" i="3"/>
  <c r="G116" i="3" s="1"/>
  <c r="H257" i="3"/>
  <c r="G256" i="3" s="1"/>
  <c r="D649" i="3"/>
  <c r="E650" i="3" s="1"/>
  <c r="H575" i="3"/>
  <c r="G574" i="3" s="1"/>
  <c r="D96" i="3"/>
  <c r="E97" i="3" s="1"/>
  <c r="H557" i="3"/>
  <c r="G556" i="3" s="1"/>
  <c r="H106" i="3"/>
  <c r="G105" i="3" s="1"/>
  <c r="D263" i="3"/>
  <c r="E264" i="3" s="1"/>
  <c r="D89" i="3"/>
  <c r="E90" i="3" s="1"/>
  <c r="D92" i="3"/>
  <c r="E93" i="3" s="1"/>
  <c r="D829" i="3"/>
  <c r="E830" i="3" s="1"/>
  <c r="H167" i="3"/>
  <c r="G166" i="3" s="1"/>
  <c r="H722" i="3"/>
  <c r="G721" i="3" s="1"/>
  <c r="H486" i="3"/>
  <c r="G485" i="3" s="1"/>
  <c r="H664" i="3"/>
  <c r="G663" i="3" s="1"/>
  <c r="H482" i="3"/>
  <c r="G481" i="3" s="1"/>
  <c r="D363" i="3"/>
  <c r="E364" i="3" s="1"/>
  <c r="D724" i="3"/>
  <c r="E725" i="3" s="1"/>
  <c r="H807" i="3"/>
  <c r="G806" i="3" s="1"/>
  <c r="D847" i="3"/>
  <c r="E848" i="3" s="1"/>
  <c r="D573" i="3"/>
  <c r="E574" i="3" s="1"/>
  <c r="H404" i="3"/>
  <c r="G403" i="3" s="1"/>
  <c r="H653" i="3"/>
  <c r="G652" i="3" s="1"/>
  <c r="G178" i="3"/>
  <c r="H799" i="3"/>
  <c r="G798" i="3" s="1"/>
  <c r="D790" i="3"/>
  <c r="E791" i="3" s="1"/>
  <c r="H816" i="3"/>
  <c r="G815" i="3" s="1"/>
  <c r="D696" i="3"/>
  <c r="E697" i="3" s="1"/>
  <c r="D90" i="3"/>
  <c r="E91" i="3" s="1"/>
  <c r="D429" i="3"/>
  <c r="E430" i="3" s="1"/>
  <c r="H263" i="3"/>
  <c r="G262" i="3" s="1"/>
  <c r="D579" i="3"/>
  <c r="E580" i="3" s="1"/>
  <c r="H345" i="3"/>
  <c r="G344" i="3" s="1"/>
  <c r="H667" i="3"/>
  <c r="G666" i="3" s="1"/>
  <c r="D712" i="3"/>
  <c r="E713" i="3" s="1"/>
  <c r="H399" i="3"/>
  <c r="G398" i="3" s="1"/>
  <c r="D474" i="3"/>
  <c r="E475" i="3" s="1"/>
  <c r="D392" i="3"/>
  <c r="E393" i="3" s="1"/>
  <c r="H808" i="3"/>
  <c r="G807" i="3" s="1"/>
  <c r="D823" i="3"/>
  <c r="E824" i="3" s="1"/>
  <c r="H219" i="3"/>
  <c r="G218" i="3" s="1"/>
  <c r="H546" i="3"/>
  <c r="G545" i="3" s="1"/>
  <c r="H285" i="3"/>
  <c r="G284" i="3" s="1"/>
  <c r="H608" i="3"/>
  <c r="G607" i="3" s="1"/>
  <c r="D283" i="3"/>
  <c r="E284" i="3" s="1"/>
  <c r="D640" i="3"/>
  <c r="E641" i="3" s="1"/>
  <c r="H425" i="3"/>
  <c r="G424" i="3" s="1"/>
  <c r="H373" i="3"/>
  <c r="G372" i="3" s="1"/>
  <c r="D372" i="3"/>
  <c r="E373" i="3" s="1"/>
  <c r="D430" i="3"/>
  <c r="E431" i="3" s="1"/>
  <c r="D624" i="3"/>
  <c r="E625" i="3" s="1"/>
  <c r="H340" i="3"/>
  <c r="G339" i="3" s="1"/>
  <c r="H489" i="3"/>
  <c r="G488" i="3" s="1"/>
  <c r="D661" i="3"/>
  <c r="E662" i="3" s="1"/>
  <c r="H226" i="3"/>
  <c r="G225" i="3" s="1"/>
  <c r="H525" i="3"/>
  <c r="G524" i="3" s="1"/>
  <c r="D114" i="3"/>
  <c r="E115" i="3" s="1"/>
  <c r="D607" i="3"/>
  <c r="E608" i="3" s="1"/>
  <c r="H456" i="3"/>
  <c r="G455" i="3" s="1"/>
  <c r="D814" i="3"/>
  <c r="E815" i="3" s="1"/>
  <c r="D571" i="3"/>
  <c r="E572" i="3" s="1"/>
  <c r="D488" i="3"/>
  <c r="E489" i="3" s="1"/>
  <c r="H492" i="3"/>
  <c r="G491" i="3" s="1"/>
  <c r="D559" i="3"/>
  <c r="E560" i="3" s="1"/>
  <c r="D487" i="3"/>
  <c r="E488" i="3" s="1"/>
  <c r="D93" i="3"/>
  <c r="E94" i="3" s="1"/>
  <c r="D239" i="3"/>
  <c r="E240" i="3" s="1"/>
  <c r="H809" i="3"/>
  <c r="G808" i="3" s="1"/>
  <c r="H228" i="3"/>
  <c r="G227" i="3" s="1"/>
  <c r="H363" i="3"/>
  <c r="G362" i="3" s="1"/>
  <c r="H634" i="3"/>
  <c r="G633" i="3" s="1"/>
  <c r="D214" i="3"/>
  <c r="E215" i="3" s="1"/>
  <c r="H319" i="3"/>
  <c r="G318" i="3" s="1"/>
  <c r="D811" i="3"/>
  <c r="E812" i="3" s="1"/>
  <c r="H728" i="3"/>
  <c r="G727" i="3" s="1"/>
  <c r="H681" i="3"/>
  <c r="G680" i="3" s="1"/>
  <c r="D173" i="3"/>
  <c r="E174" i="3" s="1"/>
  <c r="H709" i="3"/>
  <c r="G708" i="3" s="1"/>
  <c r="D337" i="3"/>
  <c r="E338" i="3" s="1"/>
  <c r="D531" i="3"/>
  <c r="E532" i="3" s="1"/>
  <c r="H481" i="3"/>
  <c r="G480" i="3" s="1"/>
  <c r="D164" i="3"/>
  <c r="E165" i="3" s="1"/>
  <c r="D448" i="3"/>
  <c r="E449" i="3" s="1"/>
  <c r="H463" i="3"/>
  <c r="G462" i="3" s="1"/>
  <c r="H83" i="3"/>
  <c r="G82" i="3" s="1"/>
  <c r="H67" i="3"/>
  <c r="G66" i="3" s="1"/>
  <c r="D734" i="3"/>
  <c r="E735" i="3" s="1"/>
  <c r="H122" i="3"/>
  <c r="G121" i="3" s="1"/>
  <c r="H501" i="3"/>
  <c r="G500" i="3" s="1"/>
  <c r="D494" i="3"/>
  <c r="E495" i="3" s="1"/>
  <c r="D742" i="3"/>
  <c r="E743" i="3" s="1"/>
  <c r="D148" i="3"/>
  <c r="E149" i="3" s="1"/>
  <c r="H603" i="3"/>
  <c r="G602" i="3" s="1"/>
  <c r="D560" i="3"/>
  <c r="E561" i="3" s="1"/>
  <c r="D787" i="3"/>
  <c r="E788" i="3" s="1"/>
  <c r="D433" i="3"/>
  <c r="E434" i="3" s="1"/>
  <c r="D420" i="3"/>
  <c r="E421" i="3" s="1"/>
  <c r="D565" i="3"/>
  <c r="E566" i="3" s="1"/>
  <c r="D636" i="3"/>
  <c r="E637" i="3" s="1"/>
  <c r="D328" i="3"/>
  <c r="E329" i="3" s="1"/>
  <c r="D285" i="3"/>
  <c r="E286" i="3" s="1"/>
  <c r="H612" i="3"/>
  <c r="G611" i="3" s="1"/>
  <c r="H593" i="3"/>
  <c r="G592" i="3" s="1"/>
  <c r="H418" i="3"/>
  <c r="G417" i="3" s="1"/>
  <c r="D142" i="3"/>
  <c r="E143" i="3" s="1"/>
  <c r="H69" i="3"/>
  <c r="G68" i="3" s="1"/>
  <c r="D817" i="3"/>
  <c r="E818" i="3" s="1"/>
  <c r="H400" i="3"/>
  <c r="G399" i="3" s="1"/>
  <c r="H325" i="3"/>
  <c r="G324" i="3" s="1"/>
  <c r="D830" i="3"/>
  <c r="E831" i="3" s="1"/>
  <c r="H372" i="3"/>
  <c r="G371" i="3" s="1"/>
  <c r="D248" i="3"/>
  <c r="E249" i="3" s="1"/>
  <c r="H412" i="3"/>
  <c r="G411" i="3" s="1"/>
  <c r="D88" i="3"/>
  <c r="E89" i="3" s="1"/>
  <c r="D772" i="3"/>
  <c r="E773" i="3" s="1"/>
  <c r="D674" i="3"/>
  <c r="E675" i="3" s="1"/>
  <c r="D795" i="3"/>
  <c r="E796" i="3" s="1"/>
  <c r="H581" i="3"/>
  <c r="G580" i="3" s="1"/>
  <c r="D520" i="3"/>
  <c r="E521" i="3" s="1"/>
  <c r="D761" i="3"/>
  <c r="E762" i="3" s="1"/>
  <c r="D733" i="3"/>
  <c r="E734" i="3" s="1"/>
  <c r="D326" i="3"/>
  <c r="E327" i="3" s="1"/>
  <c r="D663" i="3"/>
  <c r="E664" i="3" s="1"/>
  <c r="D675" i="3"/>
  <c r="E676" i="3" s="1"/>
  <c r="D350" i="3"/>
  <c r="E351" i="3" s="1"/>
  <c r="D385" i="3"/>
  <c r="E386" i="3" s="1"/>
  <c r="D262" i="3"/>
  <c r="E263" i="3" s="1"/>
  <c r="H178" i="3"/>
  <c r="G177" i="3" s="1"/>
  <c r="H80" i="3"/>
  <c r="G79" i="3" s="1"/>
  <c r="D834" i="3"/>
  <c r="E835" i="3" s="1"/>
  <c r="D504" i="3"/>
  <c r="E505" i="3" s="1"/>
  <c r="H760" i="3"/>
  <c r="G759" i="3" s="1"/>
  <c r="H442" i="3"/>
  <c r="G441" i="3" s="1"/>
  <c r="H721" i="3"/>
  <c r="G720" i="3" s="1"/>
  <c r="D302" i="3"/>
  <c r="E303" i="3" s="1"/>
  <c r="D684" i="3"/>
  <c r="E685" i="3" s="1"/>
  <c r="D123" i="3"/>
  <c r="E124" i="3" s="1"/>
  <c r="H803" i="3"/>
  <c r="G802" i="3" s="1"/>
  <c r="H805" i="3"/>
  <c r="G804" i="3" s="1"/>
  <c r="H815" i="3"/>
  <c r="G814" i="3" s="1"/>
  <c r="D580" i="3"/>
  <c r="E581" i="3" s="1"/>
  <c r="H242" i="3"/>
  <c r="G241" i="3" s="1"/>
  <c r="D809" i="3"/>
  <c r="E810" i="3" s="1"/>
  <c r="D202" i="3"/>
  <c r="E203" i="3" s="1"/>
  <c r="H594" i="3"/>
  <c r="G593" i="3" s="1"/>
  <c r="H617" i="3"/>
  <c r="G616" i="3" s="1"/>
  <c r="H209" i="3"/>
  <c r="G208" i="3" s="1"/>
  <c r="D379" i="3"/>
  <c r="E380" i="3" s="1"/>
  <c r="H473" i="3"/>
  <c r="G472" i="3" s="1"/>
  <c r="D530" i="3"/>
  <c r="E531" i="3" s="1"/>
  <c r="H706" i="3"/>
  <c r="G705" i="3" s="1"/>
  <c r="H549" i="3"/>
  <c r="G548" i="3" s="1"/>
  <c r="H680" i="3"/>
  <c r="G679" i="3" s="1"/>
  <c r="D773" i="3"/>
  <c r="E774" i="3" s="1"/>
  <c r="H421" i="3"/>
  <c r="G420" i="3" s="1"/>
  <c r="H657" i="3"/>
  <c r="G656" i="3" s="1"/>
  <c r="H270" i="3"/>
  <c r="G269" i="3" s="1"/>
  <c r="D610" i="3"/>
  <c r="E611" i="3" s="1"/>
  <c r="H315" i="3"/>
  <c r="G314" i="3" s="1"/>
  <c r="D796" i="3"/>
  <c r="E797" i="3" s="1"/>
  <c r="D437" i="3"/>
  <c r="E438" i="3" s="1"/>
  <c r="D401" i="3"/>
  <c r="E402" i="3" s="1"/>
  <c r="H696" i="3"/>
  <c r="G695" i="3" s="1"/>
  <c r="H410" i="3"/>
  <c r="G409" i="3" s="1"/>
  <c r="H798" i="3"/>
  <c r="G797" i="3" s="1"/>
  <c r="H707" i="3"/>
  <c r="G706" i="3" s="1"/>
  <c r="H177" i="3"/>
  <c r="G176" i="3" s="1"/>
  <c r="H755" i="3"/>
  <c r="G754" i="3" s="1"/>
  <c r="H371" i="3"/>
  <c r="G370" i="3" s="1"/>
  <c r="H659" i="3"/>
  <c r="G658" i="3" s="1"/>
  <c r="D244" i="3"/>
  <c r="E245" i="3" s="1"/>
  <c r="H171" i="3"/>
  <c r="G170" i="3" s="1"/>
  <c r="H785" i="3"/>
  <c r="G784" i="3" s="1"/>
  <c r="H777" i="3"/>
  <c r="G776" i="3" s="1"/>
  <c r="H290" i="3"/>
  <c r="G289" i="3" s="1"/>
  <c r="D243" i="3"/>
  <c r="E244" i="3" s="1"/>
  <c r="D170" i="3"/>
  <c r="E171" i="3" s="1"/>
  <c r="H125" i="3"/>
  <c r="G124" i="3" s="1"/>
  <c r="H142" i="3"/>
  <c r="G141" i="3" s="1"/>
  <c r="H449" i="3"/>
  <c r="G448" i="3" s="1"/>
  <c r="H200" i="3"/>
  <c r="G199" i="3" s="1"/>
  <c r="H206" i="3"/>
  <c r="G205" i="3" s="1"/>
  <c r="D82" i="3"/>
  <c r="E83" i="3" s="1"/>
  <c r="H93" i="3"/>
  <c r="G92" i="3" s="1"/>
  <c r="D234" i="3"/>
  <c r="E235" i="3" s="1"/>
  <c r="H701" i="3"/>
  <c r="G700" i="3" s="1"/>
  <c r="D288" i="3"/>
  <c r="E289" i="3" s="1"/>
  <c r="D172" i="3"/>
  <c r="E173" i="3" s="1"/>
  <c r="D319" i="3"/>
  <c r="E320" i="3" s="1"/>
  <c r="D568" i="3"/>
  <c r="E569" i="3" s="1"/>
  <c r="H394" i="3"/>
  <c r="G393" i="3" s="1"/>
  <c r="H165" i="3"/>
  <c r="G164" i="3" s="1"/>
  <c r="H630" i="3"/>
  <c r="G629" i="3" s="1"/>
  <c r="D316" i="3"/>
  <c r="E317" i="3" s="1"/>
  <c r="D525" i="3"/>
  <c r="E526" i="3" s="1"/>
  <c r="D133" i="3"/>
  <c r="E134" i="3" s="1"/>
  <c r="H265" i="3"/>
  <c r="G264" i="3" s="1"/>
  <c r="D150" i="3"/>
  <c r="E151" i="3" s="1"/>
  <c r="D154" i="3"/>
  <c r="E155" i="3" s="1"/>
  <c r="H248" i="3"/>
  <c r="G247" i="3" s="1"/>
  <c r="H101" i="3"/>
  <c r="G100" i="3" s="1"/>
  <c r="H301" i="3"/>
  <c r="G300" i="3" s="1"/>
  <c r="D107" i="3"/>
  <c r="E108" i="3" s="1"/>
  <c r="D300" i="3"/>
  <c r="E301" i="3" s="1"/>
  <c r="D307" i="3"/>
  <c r="E308" i="3" s="1"/>
  <c r="D194" i="3"/>
  <c r="E195" i="3" s="1"/>
  <c r="H380" i="3"/>
  <c r="G379" i="3" s="1"/>
  <c r="D196" i="3"/>
  <c r="E197" i="3" s="1"/>
  <c r="D523" i="3"/>
  <c r="E524" i="3" s="1"/>
  <c r="H455" i="3"/>
  <c r="G454" i="3" s="1"/>
  <c r="D314" i="3"/>
  <c r="E315" i="3" s="1"/>
  <c r="D472" i="3"/>
  <c r="E473" i="3" s="1"/>
  <c r="H744" i="3"/>
  <c r="G743" i="3" s="1"/>
  <c r="D683" i="3"/>
  <c r="E684" i="3" s="1"/>
  <c r="H571" i="3"/>
  <c r="G570" i="3" s="1"/>
  <c r="D419" i="3"/>
  <c r="E420" i="3" s="1"/>
  <c r="D146" i="3"/>
  <c r="E147" i="3" s="1"/>
  <c r="H185" i="3"/>
  <c r="G184" i="3" s="1"/>
  <c r="D459" i="3"/>
  <c r="E460" i="3" s="1"/>
  <c r="H115" i="3"/>
  <c r="G114" i="3" s="1"/>
  <c r="H133" i="3"/>
  <c r="G132" i="3" s="1"/>
  <c r="D242" i="3"/>
  <c r="E243" i="3" s="1"/>
  <c r="H419" i="3"/>
  <c r="G418" i="3" s="1"/>
  <c r="H354" i="3"/>
  <c r="G353" i="3" s="1"/>
  <c r="H282" i="3"/>
  <c r="G281" i="3" s="1"/>
  <c r="H292" i="3"/>
  <c r="G291" i="3" s="1"/>
  <c r="D287" i="3"/>
  <c r="E288" i="3" s="1"/>
  <c r="D452" i="3"/>
  <c r="E453" i="3" s="1"/>
  <c r="H197" i="3"/>
  <c r="G196" i="3" s="1"/>
  <c r="H243" i="3"/>
  <c r="G242" i="3" s="1"/>
  <c r="H411" i="3"/>
  <c r="G410" i="3" s="1"/>
  <c r="H527" i="3"/>
  <c r="G526" i="3" s="1"/>
  <c r="H683" i="3"/>
  <c r="G682" i="3" s="1"/>
  <c r="D229" i="3"/>
  <c r="E230" i="3" s="1"/>
  <c r="H230" i="3"/>
  <c r="G229" i="3" s="1"/>
  <c r="D169" i="3"/>
  <c r="E170" i="3" s="1"/>
  <c r="D405" i="3"/>
  <c r="E406" i="3" s="1"/>
  <c r="H211" i="3"/>
  <c r="G210" i="3" s="1"/>
  <c r="H691" i="3"/>
  <c r="G690" i="3" s="1"/>
  <c r="H84" i="3"/>
  <c r="G83" i="3" s="1"/>
  <c r="D191" i="3"/>
  <c r="E192" i="3" s="1"/>
  <c r="H139" i="3"/>
  <c r="G138" i="3" s="1"/>
  <c r="D106" i="3"/>
  <c r="E107" i="3" s="1"/>
  <c r="H132" i="3"/>
  <c r="G131" i="3" s="1"/>
  <c r="D547" i="3"/>
  <c r="E548" i="3" s="1"/>
  <c r="D182" i="3"/>
  <c r="E183" i="3" s="1"/>
  <c r="D502" i="3"/>
  <c r="E503" i="3" s="1"/>
  <c r="D585" i="3"/>
  <c r="E586" i="3" s="1"/>
  <c r="D551" i="3"/>
  <c r="E552" i="3" s="1"/>
  <c r="H518" i="3"/>
  <c r="G517" i="3" s="1"/>
  <c r="D223" i="3"/>
  <c r="E224" i="3" s="1"/>
  <c r="D65" i="3"/>
  <c r="D738" i="3"/>
  <c r="E739" i="3" s="1"/>
  <c r="H195" i="3"/>
  <c r="G194" i="3" s="1"/>
  <c r="H68" i="3"/>
  <c r="G67" i="3" s="1"/>
  <c r="H82" i="3"/>
  <c r="G81" i="3" s="1"/>
  <c r="H475" i="3"/>
  <c r="G474" i="3" s="1"/>
  <c r="D566" i="3"/>
  <c r="E567" i="3" s="1"/>
  <c r="H138" i="3"/>
  <c r="G137" i="3" s="1"/>
  <c r="D249" i="3"/>
  <c r="E250" i="3" s="1"/>
  <c r="H274" i="3"/>
  <c r="G273" i="3" s="1"/>
  <c r="D336" i="3"/>
  <c r="E337" i="3" s="1"/>
  <c r="D808" i="3"/>
  <c r="E809" i="3" s="1"/>
  <c r="H342" i="3"/>
  <c r="G341" i="3" s="1"/>
  <c r="D206" i="3"/>
  <c r="E207" i="3" s="1"/>
  <c r="D70" i="3"/>
  <c r="E71" i="3" s="1"/>
  <c r="H96" i="3"/>
  <c r="G95" i="3" s="1"/>
  <c r="D723" i="3"/>
  <c r="E724" i="3" s="1"/>
  <c r="H110" i="3"/>
  <c r="G109" i="3" s="1"/>
  <c r="H130" i="3"/>
  <c r="G129" i="3" s="1"/>
  <c r="H347" i="3"/>
  <c r="G346" i="3" s="1"/>
  <c r="H148" i="3"/>
  <c r="G147" i="3" s="1"/>
  <c r="D269" i="3"/>
  <c r="E270" i="3" s="1"/>
  <c r="D198" i="3"/>
  <c r="E199" i="3" s="1"/>
  <c r="D259" i="3"/>
  <c r="E260" i="3" s="1"/>
  <c r="H383" i="3"/>
  <c r="G382" i="3" s="1"/>
  <c r="D91" i="3"/>
  <c r="E92" i="3" s="1"/>
  <c r="H78" i="3"/>
  <c r="G77" i="3" s="1"/>
  <c r="D225" i="3"/>
  <c r="E226" i="3" s="1"/>
  <c r="H737" i="3"/>
  <c r="G736" i="3" s="1"/>
  <c r="D619" i="3"/>
  <c r="E620" i="3" s="1"/>
  <c r="D646" i="3"/>
  <c r="E647" i="3" s="1"/>
  <c r="D105" i="3"/>
  <c r="E106" i="3" s="1"/>
  <c r="H507" i="3"/>
  <c r="G506" i="3" s="1"/>
  <c r="H438" i="3"/>
  <c r="G437" i="3" s="1"/>
  <c r="D632" i="3"/>
  <c r="E633" i="3" s="1"/>
  <c r="H591" i="3"/>
  <c r="G590" i="3" s="1"/>
  <c r="D736" i="3"/>
  <c r="E737" i="3" s="1"/>
  <c r="H261" i="3"/>
  <c r="G260" i="3" s="1"/>
  <c r="H245" i="3"/>
  <c r="G244" i="3" s="1"/>
  <c r="H70" i="3"/>
  <c r="G69" i="3" s="1"/>
  <c r="D147" i="3"/>
  <c r="E148" i="3" s="1"/>
  <c r="H358" i="3"/>
  <c r="G357" i="3" s="1"/>
  <c r="D158" i="3"/>
  <c r="E159" i="3" s="1"/>
  <c r="D514" i="3"/>
  <c r="E515" i="3" s="1"/>
  <c r="H441" i="3"/>
  <c r="G440" i="3" s="1"/>
  <c r="H300" i="3"/>
  <c r="G299" i="3" s="1"/>
  <c r="H126" i="3"/>
  <c r="G125" i="3" s="1"/>
  <c r="H302" i="3"/>
  <c r="G301" i="3" s="1"/>
  <c r="D511" i="3"/>
  <c r="E512" i="3" s="1"/>
  <c r="D320" i="3"/>
  <c r="E321" i="3" s="1"/>
  <c r="D275" i="3"/>
  <c r="E276" i="3" s="1"/>
  <c r="H311" i="3"/>
  <c r="G310" i="3" s="1"/>
  <c r="H262" i="3"/>
  <c r="G261" i="3" s="1"/>
  <c r="H88" i="3"/>
  <c r="G87" i="3" s="1"/>
  <c r="D83" i="3"/>
  <c r="E84" i="3" s="1"/>
  <c r="H375" i="3"/>
  <c r="G374" i="3" s="1"/>
  <c r="D209" i="3"/>
  <c r="E210" i="3" s="1"/>
  <c r="H485" i="3"/>
  <c r="G484" i="3" s="1"/>
  <c r="H626" i="3"/>
  <c r="G625" i="3" s="1"/>
  <c r="D72" i="3"/>
  <c r="E73" i="3" s="1"/>
  <c r="H699" i="3"/>
  <c r="G698" i="3" s="1"/>
  <c r="H366" i="3"/>
  <c r="G365" i="3" s="1"/>
  <c r="D301" i="3"/>
  <c r="E302" i="3" s="1"/>
  <c r="D411" i="3"/>
  <c r="E412" i="3" s="1"/>
  <c r="D115" i="3"/>
  <c r="E116" i="3" s="1"/>
  <c r="H781" i="3"/>
  <c r="G780" i="3" s="1"/>
  <c r="D524" i="3"/>
  <c r="E525" i="3" s="1"/>
  <c r="D837" i="3"/>
  <c r="E838" i="3" s="1"/>
  <c r="H459" i="3"/>
  <c r="G458" i="3" s="1"/>
  <c r="H462" i="3"/>
  <c r="G461" i="3" s="1"/>
  <c r="D491" i="3"/>
  <c r="E492" i="3" s="1"/>
  <c r="D486" i="3"/>
  <c r="E487" i="3" s="1"/>
  <c r="D533" i="3"/>
  <c r="E534" i="3" s="1"/>
  <c r="H74" i="3"/>
  <c r="G73" i="3" s="1"/>
  <c r="D423" i="3"/>
  <c r="E424" i="3" s="1"/>
  <c r="H369" i="3"/>
  <c r="G368" i="3" s="1"/>
  <c r="D431" i="3"/>
  <c r="E432" i="3" s="1"/>
  <c r="D387" i="3"/>
  <c r="E388" i="3" s="1"/>
  <c r="H431" i="3"/>
  <c r="G430" i="3" s="1"/>
  <c r="H152" i="3"/>
  <c r="G151" i="3" s="1"/>
  <c r="D616" i="3"/>
  <c r="E617" i="3" s="1"/>
  <c r="D125" i="3"/>
  <c r="E126" i="3" s="1"/>
  <c r="D129" i="3"/>
  <c r="E130" i="3" s="1"/>
  <c r="H331" i="3"/>
  <c r="G330" i="3" s="1"/>
  <c r="H124" i="3"/>
  <c r="G123" i="3" s="1"/>
  <c r="D208" i="3"/>
  <c r="E209" i="3" s="1"/>
  <c r="D199" i="3"/>
  <c r="E200" i="3" s="1"/>
  <c r="D117" i="3"/>
  <c r="E118" i="3" s="1"/>
  <c r="D252" i="3"/>
  <c r="E253" i="3" s="1"/>
  <c r="D845" i="3"/>
  <c r="E846" i="3" s="1"/>
  <c r="D294" i="3"/>
  <c r="E295" i="3" s="1"/>
  <c r="D341" i="3"/>
  <c r="E342" i="3" s="1"/>
  <c r="H723" i="3"/>
  <c r="G722" i="3" s="1"/>
  <c r="H308" i="3"/>
  <c r="G307" i="3" s="1"/>
  <c r="H264" i="3"/>
  <c r="G263" i="3" s="1"/>
  <c r="H321" i="3"/>
  <c r="G320" i="3" s="1"/>
  <c r="D608" i="3"/>
  <c r="E609" i="3" s="1"/>
  <c r="H491" i="3"/>
  <c r="G490" i="3" s="1"/>
  <c r="H169" i="3"/>
  <c r="G168" i="3" s="1"/>
  <c r="D327" i="3"/>
  <c r="E328" i="3" s="1"/>
  <c r="H202" i="3"/>
  <c r="G201" i="3" s="1"/>
  <c r="H423" i="3"/>
  <c r="G422" i="3" s="1"/>
  <c r="D145" i="3"/>
  <c r="E146" i="3" s="1"/>
  <c r="D276" i="3"/>
  <c r="E277" i="3" s="1"/>
  <c r="D768" i="3"/>
  <c r="E769" i="3" s="1"/>
  <c r="D342" i="3"/>
  <c r="E343" i="3" s="1"/>
  <c r="D785" i="3"/>
  <c r="E786" i="3" s="1"/>
  <c r="D717" i="3"/>
  <c r="E718" i="3" s="1"/>
  <c r="D654" i="3"/>
  <c r="E655" i="3" s="1"/>
  <c r="H589" i="3"/>
  <c r="G588" i="3" s="1"/>
  <c r="D339" i="3"/>
  <c r="E340" i="3" s="1"/>
  <c r="D296" i="3"/>
  <c r="E297" i="3" s="1"/>
  <c r="D453" i="3"/>
  <c r="E454" i="3" s="1"/>
  <c r="D235" i="3"/>
  <c r="E236" i="3" s="1"/>
  <c r="H529" i="3"/>
  <c r="G528" i="3" s="1"/>
  <c r="D446" i="3"/>
  <c r="E447" i="3" s="1"/>
  <c r="D221" i="3"/>
  <c r="E222" i="3" s="1"/>
  <c r="D97" i="3"/>
  <c r="E98" i="3" s="1"/>
  <c r="H95" i="3"/>
  <c r="G94" i="3" s="1"/>
  <c r="D166" i="3"/>
  <c r="E167" i="3" s="1"/>
  <c r="D131" i="3"/>
  <c r="E132" i="3" s="1"/>
  <c r="H406" i="3"/>
  <c r="G405" i="3" s="1"/>
  <c r="H146" i="3"/>
  <c r="G145" i="3" s="1"/>
  <c r="D256" i="3"/>
  <c r="E257" i="3" s="1"/>
  <c r="H121" i="3"/>
  <c r="G120" i="3" s="1"/>
  <c r="H577" i="3"/>
  <c r="G576" i="3" s="1"/>
  <c r="D183" i="3"/>
  <c r="E184" i="3" s="1"/>
  <c r="D311" i="3"/>
  <c r="E312" i="3" s="1"/>
  <c r="D233" i="3"/>
  <c r="E234" i="3" s="1"/>
  <c r="H403" i="3"/>
  <c r="G402" i="3" s="1"/>
  <c r="D135" i="3"/>
  <c r="E136" i="3" s="1"/>
  <c r="H767" i="3"/>
  <c r="G766" i="3" s="1"/>
  <c r="D171" i="3"/>
  <c r="E172" i="3" s="1"/>
  <c r="H318" i="3"/>
  <c r="G317" i="3" s="1"/>
  <c r="H493" i="3"/>
  <c r="G492" i="3" s="1"/>
  <c r="H73" i="3"/>
  <c r="G72" i="3" s="1"/>
  <c r="H822" i="3"/>
  <c r="G821" i="3" s="1"/>
  <c r="H627" i="3"/>
  <c r="G626" i="3" s="1"/>
  <c r="H390" i="3"/>
  <c r="G389" i="3" s="1"/>
  <c r="D786" i="3"/>
  <c r="E787" i="3" s="1"/>
  <c r="H452" i="3"/>
  <c r="G451" i="3" s="1"/>
  <c r="H158" i="3"/>
  <c r="G157" i="3" s="1"/>
  <c r="D810" i="3"/>
  <c r="E811" i="3" s="1"/>
  <c r="H251" i="3"/>
  <c r="G250" i="3" s="1"/>
  <c r="H480" i="3"/>
  <c r="G479" i="3" s="1"/>
  <c r="H789" i="3"/>
  <c r="G788" i="3" s="1"/>
  <c r="D132" i="3"/>
  <c r="E133" i="3" s="1"/>
  <c r="H145" i="3"/>
  <c r="G144" i="3" s="1"/>
  <c r="D290" i="3"/>
  <c r="E291" i="3" s="1"/>
  <c r="D414" i="3"/>
  <c r="E415" i="3" s="1"/>
  <c r="H91" i="3"/>
  <c r="G90" i="3" s="1"/>
  <c r="D160" i="3"/>
  <c r="E161" i="3" s="1"/>
  <c r="H688" i="3"/>
  <c r="G687" i="3" s="1"/>
  <c r="H151" i="3"/>
  <c r="G150" i="3" s="1"/>
  <c r="H85" i="3"/>
  <c r="G84" i="3" s="1"/>
  <c r="D594" i="3"/>
  <c r="E595" i="3" s="1"/>
  <c r="D382" i="3"/>
  <c r="E383" i="3" s="1"/>
  <c r="H240" i="3"/>
  <c r="G239" i="3" s="1"/>
  <c r="D122" i="3"/>
  <c r="E123" i="3" s="1"/>
  <c r="H465" i="3"/>
  <c r="G464" i="3" s="1"/>
  <c r="H474" i="3"/>
  <c r="G473" i="3" s="1"/>
  <c r="D501" i="3"/>
  <c r="E502" i="3" s="1"/>
  <c r="D483" i="3"/>
  <c r="E484" i="3" s="1"/>
  <c r="H186" i="3"/>
  <c r="G185" i="3" s="1"/>
  <c r="H92" i="3"/>
  <c r="G91" i="3" s="1"/>
  <c r="H295" i="3"/>
  <c r="G294" i="3" s="1"/>
  <c r="H246" i="3"/>
  <c r="G245" i="3" s="1"/>
  <c r="D281" i="3"/>
  <c r="E282" i="3" s="1"/>
  <c r="D237" i="3"/>
  <c r="E238" i="3" s="1"/>
  <c r="D377" i="3"/>
  <c r="E378" i="3" s="1"/>
  <c r="H303" i="3"/>
  <c r="G302" i="3" s="1"/>
  <c r="D79" i="3"/>
  <c r="E80" i="3" s="1"/>
  <c r="H81" i="3"/>
  <c r="G80" i="3" s="1"/>
  <c r="H328" i="3"/>
  <c r="G327" i="3" s="1"/>
  <c r="H157" i="3"/>
  <c r="G156" i="3" s="1"/>
  <c r="H199" i="3"/>
  <c r="G198" i="3" s="1"/>
  <c r="D655" i="3"/>
  <c r="E656" i="3" s="1"/>
  <c r="D714" i="3"/>
  <c r="E715" i="3" s="1"/>
  <c r="D518" i="3"/>
  <c r="E519" i="3" s="1"/>
  <c r="D85" i="3"/>
  <c r="E86" i="3" s="1"/>
  <c r="D471" i="3"/>
  <c r="E472" i="3" s="1"/>
  <c r="D367" i="3"/>
  <c r="E368" i="3" s="1"/>
  <c r="H814" i="3"/>
  <c r="G813" i="3" s="1"/>
  <c r="D299" i="3"/>
  <c r="E300" i="3" s="1"/>
  <c r="H141" i="3"/>
  <c r="G140" i="3" s="1"/>
  <c r="D108" i="3"/>
  <c r="E109" i="3" s="1"/>
  <c r="H304" i="3"/>
  <c r="G303" i="3" s="1"/>
  <c r="D189" i="3"/>
  <c r="E190" i="3" s="1"/>
  <c r="D190" i="3"/>
  <c r="E191" i="3" s="1"/>
  <c r="D298" i="3"/>
  <c r="E299" i="3" s="1"/>
  <c r="H596" i="3"/>
  <c r="G595" i="3" s="1"/>
  <c r="H135" i="3"/>
  <c r="G134" i="3" s="1"/>
  <c r="H344" i="3"/>
  <c r="G343" i="3" s="1"/>
  <c r="H188" i="3"/>
  <c r="G187" i="3" s="1"/>
  <c r="H116" i="3"/>
  <c r="G115" i="3" s="1"/>
  <c r="D563" i="3"/>
  <c r="E564" i="3" s="1"/>
  <c r="H100" i="3"/>
  <c r="G99" i="3" s="1"/>
  <c r="H241" i="3"/>
  <c r="G240" i="3" s="1"/>
  <c r="D354" i="3"/>
  <c r="E355" i="3" s="1"/>
  <c r="H114" i="3"/>
  <c r="G113" i="3" s="1"/>
  <c r="H89" i="3"/>
  <c r="G88" i="3" s="1"/>
  <c r="D176" i="3"/>
  <c r="E177" i="3" s="1"/>
  <c r="H268" i="3"/>
  <c r="G267" i="3" s="1"/>
  <c r="D152" i="3"/>
  <c r="E153" i="3" s="1"/>
  <c r="D292" i="3"/>
  <c r="E293" i="3" s="1"/>
  <c r="D227" i="3"/>
  <c r="E228" i="3" s="1"/>
  <c r="H250" i="3"/>
  <c r="G249" i="3" s="1"/>
  <c r="D216" i="3"/>
  <c r="E217" i="3" s="1"/>
  <c r="H514" i="3"/>
  <c r="G513" i="3" s="1"/>
  <c r="H107" i="3"/>
  <c r="G106" i="3" s="1"/>
  <c r="D94" i="3"/>
  <c r="E95" i="3" s="1"/>
  <c r="D443" i="3"/>
  <c r="E444" i="3" s="1"/>
  <c r="H86" i="3"/>
  <c r="G85" i="3" s="1"/>
  <c r="H210" i="3"/>
  <c r="G209" i="3" s="1"/>
  <c r="D653" i="3"/>
  <c r="E654" i="3" s="1"/>
  <c r="D305" i="3"/>
  <c r="E306" i="3" s="1"/>
  <c r="D168" i="3"/>
  <c r="E169" i="3" s="1"/>
  <c r="D159" i="3"/>
  <c r="E160" i="3" s="1"/>
  <c r="D137" i="3"/>
  <c r="E138" i="3" s="1"/>
  <c r="D126" i="3"/>
  <c r="E127" i="3" s="1"/>
  <c r="D81" i="3"/>
  <c r="E82" i="3" s="1"/>
  <c r="D175" i="3"/>
  <c r="E176" i="3" s="1"/>
  <c r="H827" i="3"/>
  <c r="G826" i="3" s="1"/>
  <c r="D857" i="3"/>
  <c r="E858" i="3" s="1"/>
  <c r="D855" i="3" l="1"/>
  <c r="E856" i="3" s="1"/>
  <c r="H826" i="3"/>
  <c r="G825" i="3" s="1"/>
  <c r="D856" i="3"/>
  <c r="E857" i="3" s="1"/>
  <c r="D850" i="3"/>
  <c r="E851" i="3" s="1"/>
  <c r="D848" i="3"/>
  <c r="E849" i="3" s="1"/>
  <c r="H823" i="3"/>
  <c r="G822" i="3" s="1"/>
  <c r="H824" i="3"/>
  <c r="G823" i="3" s="1"/>
  <c r="H829" i="3"/>
  <c r="G828" i="3" s="1"/>
  <c r="H833" i="3"/>
  <c r="G832" i="3" s="1"/>
  <c r="H825" i="3"/>
  <c r="G824" i="3" s="1"/>
  <c r="H831" i="3"/>
  <c r="G830" i="3" s="1"/>
  <c r="H828" i="3"/>
  <c r="G827" i="3" s="1"/>
  <c r="D858" i="3"/>
  <c r="E859" i="3" s="1"/>
  <c r="D853" i="3"/>
  <c r="E854" i="3" s="1"/>
  <c r="D851" i="3"/>
  <c r="E852" i="3" s="1"/>
  <c r="H834" i="3"/>
  <c r="G833" i="3" s="1"/>
  <c r="D854" i="3"/>
  <c r="E855" i="3" s="1"/>
  <c r="D852" i="3"/>
  <c r="E853" i="3" s="1"/>
  <c r="D859" i="3"/>
  <c r="E860" i="3" s="1"/>
  <c r="D849" i="3"/>
  <c r="E850" i="3" s="1"/>
  <c r="D860" i="3"/>
  <c r="H832" i="3"/>
  <c r="G831" i="3" s="1"/>
  <c r="H830" i="3"/>
  <c r="G829" i="3" s="1"/>
  <c r="E66" i="3"/>
  <c r="K864" i="3"/>
  <c r="L864" i="3" l="1"/>
  <c r="H839" i="3"/>
  <c r="G838" i="3" s="1"/>
  <c r="H838" i="3"/>
  <c r="G837" i="3" s="1"/>
  <c r="H836" i="3"/>
  <c r="G835" i="3" s="1"/>
  <c r="H841" i="3"/>
  <c r="G840" i="3" s="1"/>
  <c r="H847" i="3"/>
  <c r="G846" i="3" s="1"/>
  <c r="H846" i="3"/>
  <c r="G845" i="3" s="1"/>
  <c r="H840" i="3"/>
  <c r="G839" i="3" s="1"/>
  <c r="H844" i="3"/>
  <c r="G843" i="3" s="1"/>
  <c r="H843" i="3"/>
  <c r="G842" i="3" s="1"/>
  <c r="H845" i="3"/>
  <c r="G844" i="3" s="1"/>
  <c r="H835" i="3"/>
  <c r="H837" i="3"/>
  <c r="G836" i="3" s="1"/>
  <c r="H842" i="3"/>
  <c r="G841" i="3" s="1"/>
  <c r="H854" i="3" l="1"/>
  <c r="G853" i="3" s="1"/>
  <c r="H852" i="3"/>
  <c r="G851" i="3" s="1"/>
  <c r="H858" i="3"/>
  <c r="G857" i="3" s="1"/>
  <c r="H856" i="3"/>
  <c r="G855" i="3" s="1"/>
  <c r="H859" i="3"/>
  <c r="G858" i="3" s="1"/>
  <c r="H848" i="3"/>
  <c r="G847" i="3" s="1"/>
  <c r="H850" i="3"/>
  <c r="G849" i="3" s="1"/>
  <c r="H849" i="3"/>
  <c r="G848" i="3" s="1"/>
  <c r="H857" i="3"/>
  <c r="G856" i="3" s="1"/>
  <c r="H853" i="3"/>
  <c r="G852" i="3" s="1"/>
  <c r="H851" i="3"/>
  <c r="G850" i="3" s="1"/>
  <c r="H855" i="3"/>
  <c r="G854" i="3" s="1"/>
  <c r="H860" i="3"/>
  <c r="G859" i="3" s="1"/>
  <c r="N864" i="3" s="1"/>
  <c r="G834" i="3"/>
  <c r="O864" i="3" l="1"/>
</calcChain>
</file>

<file path=xl/sharedStrings.xml><?xml version="1.0" encoding="utf-8"?>
<sst xmlns="http://schemas.openxmlformats.org/spreadsheetml/2006/main" count="2689" uniqueCount="134">
  <si>
    <t>Tên dự án: Dự án 1</t>
  </si>
  <si>
    <t>Tên gói thầu: Gói thầu 1</t>
  </si>
  <si>
    <t>Tên CĐT: Chủ đầu tư 1</t>
  </si>
  <si>
    <t>Tên TVGS: Tư vấn giám sát 1</t>
  </si>
  <si>
    <t>Tên nhà thầu: Nhà thầu thi công 1</t>
  </si>
  <si>
    <t>Tên đơn vị 1</t>
  </si>
  <si>
    <t>Tên đơn vị 2</t>
  </si>
  <si>
    <t>Tên đơn vị 3</t>
  </si>
  <si>
    <t>Tên người ký 1</t>
  </si>
  <si>
    <t>Tên người ký 2</t>
  </si>
  <si>
    <t>Tên người ký 3</t>
  </si>
  <si>
    <t>CỘNG HÒA XÃ HỘI CHỦ NGHĨA VIỆT NAM</t>
  </si>
  <si>
    <t>Độc lập - Tự do - Hạnh phúc</t>
  </si>
  <si>
    <t>Địa điểm</t>
  </si>
  <si>
    <t>BẢNG KÍCH THƯỚC HÌNH HỌC CÁC ĐIỂM</t>
  </si>
  <si>
    <t>Hạng mục: Hạng mục thi cônglý trình: Km0+040.00 - Km1+340.00</t>
  </si>
  <si>
    <t>STT</t>
  </si>
  <si>
    <t>Tên cọc</t>
  </si>
  <si>
    <t>Lý trình</t>
  </si>
  <si>
    <t>Phía</t>
  </si>
  <si>
    <t>KCTK</t>
  </si>
  <si>
    <t>KCTT</t>
  </si>
  <si>
    <t>Chênh KC (m)</t>
  </si>
  <si>
    <t>CDTK</t>
  </si>
  <si>
    <t>CDTT</t>
  </si>
  <si>
    <t>Chênh CD</t>
  </si>
  <si>
    <t>Diện tích (m2)</t>
  </si>
  <si>
    <t>Tổng chiều dài</t>
  </si>
  <si>
    <t>Chiếm dụng trái</t>
  </si>
  <si>
    <t>Chiếm dụng phải</t>
  </si>
  <si>
    <t>Ghi chú</t>
  </si>
  <si>
    <t>Trái</t>
  </si>
  <si>
    <t>Tim</t>
  </si>
  <si>
    <t>Phải</t>
  </si>
  <si>
    <t>TD1</t>
  </si>
  <si>
    <t>P1</t>
  </si>
  <si>
    <t>TC1</t>
  </si>
  <si>
    <t>D3</t>
  </si>
  <si>
    <t>TC4</t>
  </si>
  <si>
    <t>D5</t>
  </si>
  <si>
    <t>D6</t>
  </si>
  <si>
    <t>D7</t>
  </si>
  <si>
    <t>KM1</t>
  </si>
  <si>
    <t>D8</t>
  </si>
  <si>
    <t>D9</t>
  </si>
  <si>
    <t>D10</t>
  </si>
  <si>
    <t>Bên trái</t>
  </si>
  <si>
    <t>Bên phải</t>
  </si>
  <si>
    <t>BẢNG TỔNG HỢP KHỐI LƯỢNG TRÊN TRẮC NGANG</t>
  </si>
  <si>
    <t>Khoảng cách lẻ (m)</t>
  </si>
  <si>
    <t>Chiều dài (m)</t>
  </si>
  <si>
    <t>Chiếm dụng trái (m)</t>
  </si>
  <si>
    <t>Chiếm dụng phải (m)</t>
  </si>
  <si>
    <t>Khối lượng chiều dài (m2)</t>
  </si>
  <si>
    <t>Khối lượng diện tích (m3)</t>
  </si>
  <si>
    <t>Diện tích CD trái (m2)</t>
  </si>
  <si>
    <t>Diện tích CD phải (m2)</t>
  </si>
  <si>
    <t>0+40</t>
  </si>
  <si>
    <t>0+60</t>
  </si>
  <si>
    <t>0+80</t>
  </si>
  <si>
    <t>0+100</t>
  </si>
  <si>
    <t>0+120</t>
  </si>
  <si>
    <t>0+140</t>
  </si>
  <si>
    <t>0+160</t>
  </si>
  <si>
    <t>0+180</t>
  </si>
  <si>
    <t>0+200</t>
  </si>
  <si>
    <t>0+220</t>
  </si>
  <si>
    <t>0+240</t>
  </si>
  <si>
    <t>0+260</t>
  </si>
  <si>
    <t>0+280</t>
  </si>
  <si>
    <t>0+300</t>
  </si>
  <si>
    <t>0+320</t>
  </si>
  <si>
    <t>0+340</t>
  </si>
  <si>
    <t>0+360</t>
  </si>
  <si>
    <t>0+380</t>
  </si>
  <si>
    <t>0+400</t>
  </si>
  <si>
    <t>0+420</t>
  </si>
  <si>
    <t>0+440</t>
  </si>
  <si>
    <t>0+460</t>
  </si>
  <si>
    <t>0+480</t>
  </si>
  <si>
    <t>0+500</t>
  </si>
  <si>
    <t>0+520</t>
  </si>
  <si>
    <t>0+540</t>
  </si>
  <si>
    <t>0+560</t>
  </si>
  <si>
    <t>0+580</t>
  </si>
  <si>
    <t>0+600</t>
  </si>
  <si>
    <t>0+620</t>
  </si>
  <si>
    <t>0+640</t>
  </si>
  <si>
    <t>0+660</t>
  </si>
  <si>
    <t>0+680</t>
  </si>
  <si>
    <t>0+700</t>
  </si>
  <si>
    <t>0+720</t>
  </si>
  <si>
    <t>0+740</t>
  </si>
  <si>
    <t>0+760</t>
  </si>
  <si>
    <t>0+780</t>
  </si>
  <si>
    <t>0+800</t>
  </si>
  <si>
    <t>0+820</t>
  </si>
  <si>
    <t>0+840</t>
  </si>
  <si>
    <t>0+860</t>
  </si>
  <si>
    <t>0+880</t>
  </si>
  <si>
    <t>0+900</t>
  </si>
  <si>
    <t>0+920</t>
  </si>
  <si>
    <t>0+940</t>
  </si>
  <si>
    <t>0+960</t>
  </si>
  <si>
    <t>0+980</t>
  </si>
  <si>
    <t>Km1</t>
  </si>
  <si>
    <t>1+20</t>
  </si>
  <si>
    <t>1+40</t>
  </si>
  <si>
    <t>1+60</t>
  </si>
  <si>
    <t>1+80</t>
  </si>
  <si>
    <t>1+100</t>
  </si>
  <si>
    <t>1+120</t>
  </si>
  <si>
    <t>1+140</t>
  </si>
  <si>
    <t>1+160</t>
  </si>
  <si>
    <t>1+180</t>
  </si>
  <si>
    <t>1+200</t>
  </si>
  <si>
    <t>1+220</t>
  </si>
  <si>
    <t>1+240</t>
  </si>
  <si>
    <t>1+260</t>
  </si>
  <si>
    <t>1+280</t>
  </si>
  <si>
    <t>1+300</t>
  </si>
  <si>
    <t>1+320</t>
  </si>
  <si>
    <t>1+340</t>
  </si>
  <si>
    <t>Đ1</t>
  </si>
  <si>
    <t>Đ2</t>
  </si>
  <si>
    <t>Đ3</t>
  </si>
  <si>
    <t>Đ4</t>
  </si>
  <si>
    <t>Đ5</t>
  </si>
  <si>
    <t>Đ6</t>
  </si>
  <si>
    <t>Đ0</t>
  </si>
  <si>
    <t>END</t>
  </si>
  <si>
    <t>Số lượng hàng của cọc trong Bảng dọc</t>
  </si>
  <si>
    <t>Vị trí hàng đầu tiên của cọc trong Bảng dọc</t>
  </si>
  <si>
    <t>Vị trí hàng cuối cùng của cọc trong Bảng dọc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</si>
</sst>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;@"/>
    <numFmt numFmtId="165" formatCode="&quot;Km&quot;0\+000.00"/>
  </numFmts>
  <fonts count="7" x14ac:knownFonts="1">
    <font>
      <sz val="11"/>
      <color rgb="FF000000"/>
      <name val="Calibri"/>
      <family val="2"/>
    </font>
    <font>
      <sz val="11"/>
      <color rgb="FF000000"/>
      <name val="Times New Roman"/>
      <family val="2"/>
    </font>
    <font>
      <b/>
      <sz val="11"/>
      <color rgb="FF000000"/>
      <name val="Times New Roman"/>
      <family val="2"/>
    </font>
    <font>
      <i/>
      <sz val="11"/>
      <color rgb="FF000000"/>
      <name val="Times New Roman"/>
      <family val="2"/>
    </font>
    <font>
      <b/>
      <sz val="16"/>
      <color rgb="FF000000"/>
      <name val="Times New Roman"/>
      <family val="2"/>
    </font>
    <font>
      <sz val="8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Border="0"/>
  </cellStyleXfs>
  <cellXfs count="31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 applyProtection="1"/>
    <xf numFmtId="165" fontId="1" fillId="0" borderId="1" xfId="0" applyNumberFormat="1" applyFont="1" applyBorder="1" applyAlignment="1" applyProtection="1"/>
    <xf numFmtId="164" fontId="1" fillId="0" borderId="1" xfId="0" applyNumberFormat="1" applyFont="1" applyBorder="1" applyAlignment="1" applyProtection="1"/>
    <xf numFmtId="0" fontId="1" fillId="0" borderId="1" xfId="0" applyFont="1" applyBorder="1"/>
    <xf numFmtId="165" fontId="1" fillId="0" borderId="1" xfId="0" applyNumberFormat="1" applyFont="1" applyBorder="1"/>
    <xf numFmtId="164" fontId="1" fillId="0" borderId="1" xfId="0" applyNumberFormat="1" applyFont="1" applyBorder="1"/>
    <xf numFmtId="164" fontId="1" fillId="0" borderId="0" xfId="0" applyNumberFormat="1" applyFont="1"/>
    <xf numFmtId="0" fontId="1" fillId="0" borderId="1" xfId="0" applyNumberFormat="1" applyFont="1" applyBorder="1" applyAlignment="1" applyProtection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 applyProtection="1">
      <alignment horizontal="center"/>
    </xf>
    <xf numFmtId="165" fontId="1" fillId="2" borderId="1" xfId="0" applyNumberFormat="1" applyFont="1" applyFill="1" applyBorder="1" applyAlignment="1" applyProtection="1"/>
    <xf numFmtId="164" fontId="1" fillId="2" borderId="1" xfId="0" applyNumberFormat="1" applyFont="1" applyFill="1" applyBorder="1" applyAlignment="1" applyProtection="1"/>
    <xf numFmtId="0" fontId="0" fillId="2" borderId="0" xfId="0" applyFill="1"/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ING/Cty%20136/DA%20-%20Cao%20Toc%20Can%20Tho%20-%20Hau%20Giang/Ho%20So%20Chat%20Luong/Ho%20so%20Nghiem%20thu%20TT/VBA-Bien%20Ban%20NT-Tuyen%20-%20Duong%20gom%20(EDI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DATA"/>
      <sheetName val="2.ListCV"/>
      <sheetName val="3.ListHS"/>
      <sheetName val="4.YCNT"/>
      <sheetName val="5.NTCV"/>
      <sheetName val="6.KTTB"/>
      <sheetName val="7.PLKT_PQ"/>
      <sheetName val="7.PLCD_TN"/>
      <sheetName val="7.PLCD"/>
      <sheetName val="8.PLKL"/>
      <sheetName val="8.PL02_VD"/>
      <sheetName val="8.PL03_VD"/>
      <sheetName val="9.BBLayMau"/>
      <sheetName val="SumKL"/>
      <sheetName val="DataKL"/>
      <sheetName val="DataCD"/>
      <sheetName val="DataVD"/>
      <sheetName val="DataTB"/>
      <sheetName val="DataVL"/>
      <sheetName val="DataMocCD"/>
      <sheetName val="HinhSoH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66">
          <cell r="H166">
            <v>1</v>
          </cell>
          <cell r="I166" t="str">
            <v>0+40</v>
          </cell>
          <cell r="J166" t="str">
            <v>Km0+040,00</v>
          </cell>
          <cell r="K166">
            <v>4.9000000000000004</v>
          </cell>
          <cell r="L166">
            <v>4.26</v>
          </cell>
        </row>
        <row r="167">
          <cell r="H167">
            <v>2</v>
          </cell>
          <cell r="I167" t="str">
            <v>0+60</v>
          </cell>
          <cell r="J167" t="str">
            <v>Km0+060,00</v>
          </cell>
          <cell r="K167">
            <v>4.22</v>
          </cell>
          <cell r="L167">
            <v>5.8500000000000005</v>
          </cell>
        </row>
        <row r="168">
          <cell r="H168">
            <v>3</v>
          </cell>
          <cell r="I168" t="str">
            <v>TD1</v>
          </cell>
          <cell r="J168" t="str">
            <v>Km0+75,620</v>
          </cell>
          <cell r="K168">
            <v>5.51</v>
          </cell>
          <cell r="L168">
            <v>4.0999999999999996</v>
          </cell>
        </row>
        <row r="169">
          <cell r="H169">
            <v>4</v>
          </cell>
          <cell r="I169" t="str">
            <v>0+80</v>
          </cell>
          <cell r="J169" t="str">
            <v>Km0+080,00</v>
          </cell>
          <cell r="K169">
            <v>5.87</v>
          </cell>
          <cell r="L169">
            <v>5.78</v>
          </cell>
        </row>
        <row r="170">
          <cell r="H170">
            <v>5</v>
          </cell>
          <cell r="I170" t="str">
            <v>P1</v>
          </cell>
          <cell r="J170" t="str">
            <v>Km0+91,710</v>
          </cell>
          <cell r="K170">
            <v>3.53</v>
          </cell>
          <cell r="L170">
            <v>3.8400000000000003</v>
          </cell>
        </row>
        <row r="171">
          <cell r="H171">
            <v>6</v>
          </cell>
          <cell r="I171" t="str">
            <v>0+100</v>
          </cell>
          <cell r="J171" t="str">
            <v>Km0+100,00</v>
          </cell>
          <cell r="K171">
            <v>5.75</v>
          </cell>
          <cell r="L171">
            <v>5.9399999999999995</v>
          </cell>
        </row>
        <row r="172">
          <cell r="H172">
            <v>7</v>
          </cell>
          <cell r="I172" t="str">
            <v>TC1</v>
          </cell>
          <cell r="J172" t="str">
            <v>Km0+107,81</v>
          </cell>
          <cell r="K172">
            <v>6.28</v>
          </cell>
          <cell r="L172">
            <v>3.54</v>
          </cell>
        </row>
        <row r="173">
          <cell r="H173">
            <v>8</v>
          </cell>
          <cell r="I173" t="str">
            <v>0+120</v>
          </cell>
          <cell r="J173" t="str">
            <v>Km0+120,00</v>
          </cell>
          <cell r="K173">
            <v>4.96</v>
          </cell>
          <cell r="L173">
            <v>5.81</v>
          </cell>
        </row>
        <row r="174">
          <cell r="H174">
            <v>9</v>
          </cell>
          <cell r="I174" t="str">
            <v>0+140</v>
          </cell>
          <cell r="J174" t="str">
            <v>Km0+140,00</v>
          </cell>
          <cell r="K174">
            <v>3.74</v>
          </cell>
          <cell r="L174">
            <v>3.6499999999999995</v>
          </cell>
        </row>
        <row r="175">
          <cell r="H175">
            <v>10</v>
          </cell>
          <cell r="I175" t="str">
            <v>0+160</v>
          </cell>
          <cell r="J175" t="str">
            <v>Km0+160,00</v>
          </cell>
          <cell r="K175">
            <v>4.08</v>
          </cell>
          <cell r="L175">
            <v>5.33</v>
          </cell>
        </row>
        <row r="176">
          <cell r="H176">
            <v>11</v>
          </cell>
          <cell r="I176" t="str">
            <v>0+180</v>
          </cell>
          <cell r="J176" t="str">
            <v>Km0+180,00</v>
          </cell>
          <cell r="K176">
            <v>3.45</v>
          </cell>
          <cell r="L176">
            <v>5.79</v>
          </cell>
        </row>
        <row r="177">
          <cell r="H177">
            <v>12</v>
          </cell>
          <cell r="I177" t="str">
            <v>0+200</v>
          </cell>
          <cell r="J177" t="str">
            <v>Km0+200,00</v>
          </cell>
          <cell r="K177">
            <v>3.91</v>
          </cell>
          <cell r="L177">
            <v>5.8100000000000005</v>
          </cell>
        </row>
        <row r="178">
          <cell r="H178">
            <v>13</v>
          </cell>
          <cell r="I178" t="str">
            <v>0+220</v>
          </cell>
          <cell r="J178" t="str">
            <v>Km0+220,00</v>
          </cell>
          <cell r="K178">
            <v>5.9</v>
          </cell>
          <cell r="L178">
            <v>5.3100000000000005</v>
          </cell>
        </row>
        <row r="179">
          <cell r="H179">
            <v>14</v>
          </cell>
          <cell r="I179" t="str">
            <v>0+240</v>
          </cell>
          <cell r="J179" t="str">
            <v>Km0+240,00</v>
          </cell>
          <cell r="K179">
            <v>5.88</v>
          </cell>
          <cell r="L179">
            <v>3.87</v>
          </cell>
        </row>
        <row r="180">
          <cell r="H180">
            <v>15</v>
          </cell>
          <cell r="I180" t="str">
            <v>0+260</v>
          </cell>
          <cell r="J180" t="str">
            <v>Km0+260,00</v>
          </cell>
          <cell r="K180">
            <v>5.78</v>
          </cell>
          <cell r="L180">
            <v>4.21</v>
          </cell>
        </row>
        <row r="181">
          <cell r="H181">
            <v>16</v>
          </cell>
          <cell r="I181" t="str">
            <v>0+280</v>
          </cell>
          <cell r="J181" t="str">
            <v>Km0+280,00</v>
          </cell>
          <cell r="K181">
            <v>4.07</v>
          </cell>
          <cell r="L181">
            <v>5.65</v>
          </cell>
        </row>
        <row r="182">
          <cell r="H182">
            <v>17</v>
          </cell>
          <cell r="I182" t="str">
            <v>0+300</v>
          </cell>
          <cell r="J182" t="str">
            <v>Km0+300,00</v>
          </cell>
          <cell r="K182">
            <v>4.01</v>
          </cell>
          <cell r="L182">
            <v>5.7200000000000006</v>
          </cell>
        </row>
        <row r="183">
          <cell r="H183">
            <v>18</v>
          </cell>
          <cell r="I183" t="str">
            <v>0+320</v>
          </cell>
          <cell r="J183" t="str">
            <v>Km0+320,00</v>
          </cell>
          <cell r="K183">
            <v>3.69</v>
          </cell>
          <cell r="L183">
            <v>5.7900000000000009</v>
          </cell>
        </row>
        <row r="184">
          <cell r="H184">
            <v>19</v>
          </cell>
          <cell r="I184" t="str">
            <v>0+340</v>
          </cell>
          <cell r="J184" t="str">
            <v>Km0+340,00</v>
          </cell>
          <cell r="K184">
            <v>4.22</v>
          </cell>
          <cell r="L184">
            <v>4.0200000000000005</v>
          </cell>
        </row>
        <row r="185">
          <cell r="H185">
            <v>20</v>
          </cell>
          <cell r="I185" t="str">
            <v>D3</v>
          </cell>
          <cell r="J185" t="str">
            <v>Km0+347,78</v>
          </cell>
          <cell r="K185">
            <v>5.73</v>
          </cell>
          <cell r="L185">
            <v>3.7699999999999996</v>
          </cell>
        </row>
        <row r="186">
          <cell r="H186">
            <v>21</v>
          </cell>
          <cell r="I186" t="str">
            <v>0+360</v>
          </cell>
          <cell r="J186" t="str">
            <v>Km0+360,00</v>
          </cell>
          <cell r="K186">
            <v>5.8</v>
          </cell>
          <cell r="L186">
            <v>3.910000000000001</v>
          </cell>
        </row>
        <row r="187">
          <cell r="H187">
            <v>22</v>
          </cell>
          <cell r="I187" t="str">
            <v>0+380</v>
          </cell>
          <cell r="J187" t="str">
            <v>Km0+380,00</v>
          </cell>
          <cell r="K187">
            <v>5.96</v>
          </cell>
          <cell r="L187">
            <v>4.1800000000000006</v>
          </cell>
        </row>
        <row r="188">
          <cell r="H188">
            <v>23</v>
          </cell>
          <cell r="I188" t="str">
            <v>0+400</v>
          </cell>
          <cell r="J188" t="str">
            <v>Km0+400,00</v>
          </cell>
          <cell r="K188">
            <v>4.74</v>
          </cell>
          <cell r="L188">
            <v>4.1999999999999993</v>
          </cell>
        </row>
        <row r="189">
          <cell r="H189">
            <v>24</v>
          </cell>
          <cell r="I189" t="str">
            <v>0+420</v>
          </cell>
          <cell r="J189" t="str">
            <v>Km0+420,00</v>
          </cell>
          <cell r="K189">
            <v>4.7699999999999996</v>
          </cell>
          <cell r="L189">
            <v>4.3000000000000007</v>
          </cell>
        </row>
        <row r="190">
          <cell r="H190">
            <v>25</v>
          </cell>
          <cell r="I190" t="str">
            <v>0+440</v>
          </cell>
          <cell r="J190" t="str">
            <v>Km0+440,00</v>
          </cell>
          <cell r="K190">
            <v>4.32</v>
          </cell>
          <cell r="L190">
            <v>5.9599999999999991</v>
          </cell>
        </row>
        <row r="191">
          <cell r="H191">
            <v>26</v>
          </cell>
          <cell r="I191" t="str">
            <v>0+460</v>
          </cell>
          <cell r="J191" t="str">
            <v>Km0+460,00</v>
          </cell>
          <cell r="K191">
            <v>6.27</v>
          </cell>
          <cell r="L191">
            <v>5.01</v>
          </cell>
        </row>
        <row r="192">
          <cell r="H192">
            <v>27</v>
          </cell>
          <cell r="I192" t="str">
            <v>TC4</v>
          </cell>
          <cell r="J192" t="str">
            <v>Km0+472,54</v>
          </cell>
          <cell r="K192">
            <v>3.87</v>
          </cell>
          <cell r="L192">
            <v>4.3</v>
          </cell>
        </row>
        <row r="193">
          <cell r="H193">
            <v>28</v>
          </cell>
          <cell r="I193" t="str">
            <v>0+480</v>
          </cell>
          <cell r="J193" t="str">
            <v>Km0+480,00</v>
          </cell>
          <cell r="K193">
            <v>4.3</v>
          </cell>
          <cell r="L193">
            <v>4.330000000000001</v>
          </cell>
        </row>
        <row r="194">
          <cell r="H194">
            <v>29</v>
          </cell>
          <cell r="I194" t="str">
            <v>0+500</v>
          </cell>
          <cell r="J194" t="str">
            <v>Km0+500,00</v>
          </cell>
          <cell r="K194">
            <v>5.12</v>
          </cell>
          <cell r="L194">
            <v>5.5200000000000005</v>
          </cell>
        </row>
        <row r="195">
          <cell r="H195">
            <v>30</v>
          </cell>
          <cell r="I195" t="str">
            <v>0+520</v>
          </cell>
          <cell r="J195" t="str">
            <v>Km0+520,00</v>
          </cell>
          <cell r="K195">
            <v>5.45</v>
          </cell>
          <cell r="L195">
            <v>4.3899999999999997</v>
          </cell>
        </row>
        <row r="196">
          <cell r="H196">
            <v>31</v>
          </cell>
          <cell r="I196" t="str">
            <v>0+540</v>
          </cell>
          <cell r="J196" t="str">
            <v>Km0+540,00</v>
          </cell>
          <cell r="K196">
            <v>4.3099999999999996</v>
          </cell>
          <cell r="L196">
            <v>5.9300000000000006</v>
          </cell>
        </row>
        <row r="197">
          <cell r="H197">
            <v>32</v>
          </cell>
          <cell r="I197" t="str">
            <v>0+560</v>
          </cell>
          <cell r="J197" t="str">
            <v>Km0+560,00</v>
          </cell>
          <cell r="K197">
            <v>4.9000000000000004</v>
          </cell>
          <cell r="L197">
            <v>4.2199999999999989</v>
          </cell>
        </row>
        <row r="198">
          <cell r="H198">
            <v>33</v>
          </cell>
          <cell r="I198" t="str">
            <v>D5</v>
          </cell>
          <cell r="J198" t="str">
            <v>Km0+572,93</v>
          </cell>
          <cell r="K198">
            <v>5.93</v>
          </cell>
          <cell r="L198">
            <v>4.1300000000000008</v>
          </cell>
        </row>
        <row r="199">
          <cell r="H199">
            <v>34</v>
          </cell>
          <cell r="I199" t="str">
            <v>0+580</v>
          </cell>
          <cell r="J199" t="str">
            <v>Km0+580,00</v>
          </cell>
          <cell r="K199">
            <v>4.04</v>
          </cell>
          <cell r="L199">
            <v>4.1599999999999993</v>
          </cell>
        </row>
        <row r="200">
          <cell r="H200">
            <v>35</v>
          </cell>
          <cell r="I200" t="str">
            <v>0+600</v>
          </cell>
          <cell r="J200" t="str">
            <v>Km0+600,00</v>
          </cell>
          <cell r="K200">
            <v>5.95</v>
          </cell>
          <cell r="L200">
            <v>5.89</v>
          </cell>
        </row>
        <row r="201">
          <cell r="H201">
            <v>36</v>
          </cell>
          <cell r="I201" t="str">
            <v>0+620</v>
          </cell>
          <cell r="J201" t="str">
            <v>Km0+620,00</v>
          </cell>
          <cell r="K201">
            <v>5.28</v>
          </cell>
          <cell r="L201">
            <v>3.9699999999999998</v>
          </cell>
        </row>
        <row r="202">
          <cell r="H202">
            <v>37</v>
          </cell>
          <cell r="I202" t="str">
            <v>0+640</v>
          </cell>
          <cell r="J202" t="str">
            <v>Km0+640,00</v>
          </cell>
          <cell r="K202">
            <v>5.92</v>
          </cell>
          <cell r="L202">
            <v>3.92</v>
          </cell>
        </row>
        <row r="203">
          <cell r="H203">
            <v>38</v>
          </cell>
          <cell r="I203" t="str">
            <v>0+660</v>
          </cell>
          <cell r="J203" t="str">
            <v>Km0+660,00</v>
          </cell>
          <cell r="K203">
            <v>4.05</v>
          </cell>
          <cell r="L203">
            <v>5.9799999999999995</v>
          </cell>
        </row>
        <row r="204">
          <cell r="H204">
            <v>39</v>
          </cell>
          <cell r="I204" t="str">
            <v>D6</v>
          </cell>
          <cell r="J204" t="str">
            <v>Km0+667,91</v>
          </cell>
          <cell r="K204">
            <v>5.93</v>
          </cell>
          <cell r="L204">
            <v>4.1099999999999994</v>
          </cell>
        </row>
        <row r="205">
          <cell r="H205">
            <v>40</v>
          </cell>
          <cell r="I205" t="str">
            <v>0+680</v>
          </cell>
          <cell r="J205" t="str">
            <v>Km0+680,00</v>
          </cell>
          <cell r="K205">
            <v>4.17</v>
          </cell>
          <cell r="L205">
            <v>5.08</v>
          </cell>
        </row>
        <row r="206">
          <cell r="H206">
            <v>41</v>
          </cell>
          <cell r="I206" t="str">
            <v>0+700</v>
          </cell>
          <cell r="J206" t="str">
            <v>Km0+700,00</v>
          </cell>
          <cell r="K206">
            <v>5.37</v>
          </cell>
          <cell r="L206">
            <v>5.47</v>
          </cell>
        </row>
        <row r="207">
          <cell r="H207">
            <v>42</v>
          </cell>
          <cell r="I207" t="str">
            <v>0+720</v>
          </cell>
          <cell r="J207" t="str">
            <v>Km0+720,00</v>
          </cell>
          <cell r="K207">
            <v>5.23</v>
          </cell>
          <cell r="L207">
            <v>3.9599999999999991</v>
          </cell>
        </row>
        <row r="208">
          <cell r="H208">
            <v>43</v>
          </cell>
          <cell r="I208" t="str">
            <v>0+740</v>
          </cell>
          <cell r="J208" t="str">
            <v>Km0+740,00</v>
          </cell>
          <cell r="K208">
            <v>4.0599999999999996</v>
          </cell>
          <cell r="L208">
            <v>5.7299999999999995</v>
          </cell>
        </row>
        <row r="209">
          <cell r="H209">
            <v>44</v>
          </cell>
          <cell r="I209" t="str">
            <v>0+760</v>
          </cell>
          <cell r="J209" t="str">
            <v>Km0+760,00</v>
          </cell>
          <cell r="K209">
            <v>6.05</v>
          </cell>
          <cell r="L209">
            <v>5.56</v>
          </cell>
        </row>
        <row r="210">
          <cell r="H210">
            <v>45</v>
          </cell>
          <cell r="I210" t="str">
            <v>0+780</v>
          </cell>
          <cell r="J210" t="str">
            <v>Km0+780,00</v>
          </cell>
          <cell r="K210">
            <v>4.93</v>
          </cell>
          <cell r="L210">
            <v>3.9299999999999997</v>
          </cell>
        </row>
        <row r="211">
          <cell r="H211">
            <v>46</v>
          </cell>
          <cell r="I211" t="str">
            <v>0+800</v>
          </cell>
          <cell r="J211" t="str">
            <v>Km0+800,00</v>
          </cell>
          <cell r="K211">
            <v>4.04</v>
          </cell>
          <cell r="L211">
            <v>5.3400000000000007</v>
          </cell>
        </row>
        <row r="212">
          <cell r="H212">
            <v>47</v>
          </cell>
          <cell r="I212" t="str">
            <v>0+820</v>
          </cell>
          <cell r="J212" t="str">
            <v>Km0+820,00</v>
          </cell>
          <cell r="K212">
            <v>3.98</v>
          </cell>
          <cell r="L212">
            <v>4.0599999999999987</v>
          </cell>
        </row>
        <row r="213">
          <cell r="H213">
            <v>48</v>
          </cell>
          <cell r="I213" t="str">
            <v>0+840</v>
          </cell>
          <cell r="J213" t="str">
            <v>Km0+840,00</v>
          </cell>
          <cell r="K213">
            <v>3.97</v>
          </cell>
          <cell r="L213">
            <v>3.9499999999999997</v>
          </cell>
        </row>
        <row r="214">
          <cell r="H214">
            <v>49</v>
          </cell>
          <cell r="I214" t="str">
            <v>0+860</v>
          </cell>
          <cell r="J214" t="str">
            <v>Km0+860,00</v>
          </cell>
          <cell r="K214">
            <v>3.78</v>
          </cell>
          <cell r="L214">
            <v>5.34</v>
          </cell>
        </row>
        <row r="215">
          <cell r="H215">
            <v>50</v>
          </cell>
          <cell r="I215" t="str">
            <v>D7</v>
          </cell>
          <cell r="J215" t="str">
            <v>Km0+865,94</v>
          </cell>
          <cell r="K215">
            <v>4.09</v>
          </cell>
          <cell r="L215">
            <v>4.49</v>
          </cell>
        </row>
        <row r="216">
          <cell r="H216">
            <v>51</v>
          </cell>
          <cell r="I216" t="str">
            <v>0+880</v>
          </cell>
          <cell r="J216" t="str">
            <v>Km0+880,00</v>
          </cell>
          <cell r="K216">
            <v>5.81</v>
          </cell>
          <cell r="L216">
            <v>5.9000000000000012</v>
          </cell>
        </row>
        <row r="217">
          <cell r="H217">
            <v>52</v>
          </cell>
          <cell r="I217" t="str">
            <v>0+900</v>
          </cell>
          <cell r="J217" t="str">
            <v>Km0+900,00</v>
          </cell>
          <cell r="K217">
            <v>5.08</v>
          </cell>
          <cell r="L217">
            <v>4.09</v>
          </cell>
        </row>
        <row r="218">
          <cell r="H218">
            <v>53</v>
          </cell>
          <cell r="I218" t="str">
            <v>0+920</v>
          </cell>
          <cell r="J218" t="str">
            <v>Km0+920,00</v>
          </cell>
          <cell r="K218">
            <v>4.0999999999999996</v>
          </cell>
          <cell r="L218">
            <v>5.7100000000000009</v>
          </cell>
        </row>
        <row r="219">
          <cell r="H219">
            <v>54</v>
          </cell>
          <cell r="I219" t="str">
            <v>0+940</v>
          </cell>
          <cell r="J219" t="str">
            <v>Km0+940,00</v>
          </cell>
          <cell r="K219">
            <v>5.6</v>
          </cell>
          <cell r="L219">
            <v>4.0400000000000009</v>
          </cell>
        </row>
        <row r="220">
          <cell r="H220">
            <v>55</v>
          </cell>
          <cell r="I220" t="str">
            <v>0+960</v>
          </cell>
          <cell r="J220" t="str">
            <v>Km0+960,00</v>
          </cell>
          <cell r="K220">
            <v>4.04</v>
          </cell>
          <cell r="L220">
            <v>3.58</v>
          </cell>
        </row>
        <row r="221">
          <cell r="H221">
            <v>56</v>
          </cell>
          <cell r="I221" t="str">
            <v>0+980</v>
          </cell>
          <cell r="J221" t="str">
            <v>Km0+980,00</v>
          </cell>
          <cell r="K221">
            <v>6.22</v>
          </cell>
          <cell r="L221">
            <v>4.0200000000000005</v>
          </cell>
        </row>
        <row r="222">
          <cell r="H222">
            <v>57</v>
          </cell>
          <cell r="I222" t="str">
            <v>Km1</v>
          </cell>
          <cell r="J222" t="str">
            <v>Km1+000,00</v>
          </cell>
          <cell r="K222">
            <v>4.05</v>
          </cell>
          <cell r="L222">
            <v>5.71</v>
          </cell>
        </row>
        <row r="223">
          <cell r="H223">
            <v>58</v>
          </cell>
          <cell r="I223" t="str">
            <v>D8</v>
          </cell>
          <cell r="J223" t="str">
            <v>Km1+016,43</v>
          </cell>
          <cell r="K223">
            <v>4.8600000000000003</v>
          </cell>
          <cell r="L223">
            <v>4.2</v>
          </cell>
        </row>
        <row r="224">
          <cell r="H224">
            <v>59</v>
          </cell>
          <cell r="I224" t="str">
            <v>1+20</v>
          </cell>
          <cell r="J224" t="str">
            <v>Km1+020,00</v>
          </cell>
          <cell r="K224">
            <v>6.05</v>
          </cell>
          <cell r="L224">
            <v>4.1800000000000006</v>
          </cell>
        </row>
        <row r="225">
          <cell r="H225">
            <v>60</v>
          </cell>
          <cell r="I225" t="str">
            <v>1+40</v>
          </cell>
          <cell r="J225" t="str">
            <v>Km1+040,00</v>
          </cell>
          <cell r="K225">
            <v>4.08</v>
          </cell>
          <cell r="L225">
            <v>4.26</v>
          </cell>
        </row>
        <row r="226">
          <cell r="H226">
            <v>61</v>
          </cell>
          <cell r="I226" t="str">
            <v>1+60</v>
          </cell>
          <cell r="J226" t="str">
            <v>Km1+060,00</v>
          </cell>
          <cell r="K226">
            <v>4.09</v>
          </cell>
          <cell r="L226">
            <v>4.01</v>
          </cell>
        </row>
        <row r="227">
          <cell r="H227">
            <v>62</v>
          </cell>
          <cell r="I227" t="str">
            <v>1+80</v>
          </cell>
          <cell r="J227" t="str">
            <v>Km1+080,00</v>
          </cell>
          <cell r="K227">
            <v>4.16</v>
          </cell>
          <cell r="L227">
            <v>3.99</v>
          </cell>
        </row>
        <row r="228">
          <cell r="H228">
            <v>63</v>
          </cell>
          <cell r="I228" t="str">
            <v>1+100</v>
          </cell>
          <cell r="J228" t="str">
            <v>Km1+100,00</v>
          </cell>
          <cell r="K228">
            <v>4.79</v>
          </cell>
          <cell r="L228">
            <v>4.2299999999999995</v>
          </cell>
        </row>
        <row r="229">
          <cell r="H229">
            <v>64</v>
          </cell>
          <cell r="I229" t="str">
            <v>1+120</v>
          </cell>
          <cell r="J229" t="str">
            <v>Km1+120,00</v>
          </cell>
          <cell r="K229">
            <v>3.74</v>
          </cell>
          <cell r="L229">
            <v>3.7699999999999996</v>
          </cell>
        </row>
        <row r="230">
          <cell r="H230">
            <v>65</v>
          </cell>
          <cell r="I230" t="str">
            <v>1+140</v>
          </cell>
          <cell r="J230" t="str">
            <v>Km1+140,00</v>
          </cell>
          <cell r="K230">
            <v>5.58</v>
          </cell>
          <cell r="L230">
            <v>3.9599999999999991</v>
          </cell>
        </row>
        <row r="231">
          <cell r="H231">
            <v>66</v>
          </cell>
          <cell r="I231" t="str">
            <v>1+160</v>
          </cell>
          <cell r="J231" t="str">
            <v>Km1+160,00</v>
          </cell>
          <cell r="K231">
            <v>6.45</v>
          </cell>
          <cell r="L231">
            <v>4.1000000000000005</v>
          </cell>
        </row>
        <row r="232">
          <cell r="H232">
            <v>67</v>
          </cell>
          <cell r="I232" t="str">
            <v>D9</v>
          </cell>
          <cell r="J232" t="str">
            <v>Km1+167,14</v>
          </cell>
          <cell r="K232">
            <v>4.8600000000000003</v>
          </cell>
          <cell r="L232">
            <v>3.8299999999999992</v>
          </cell>
        </row>
        <row r="233">
          <cell r="H233">
            <v>68</v>
          </cell>
          <cell r="I233" t="str">
            <v>1+180</v>
          </cell>
          <cell r="J233" t="str">
            <v>Km1+180,00</v>
          </cell>
          <cell r="K233">
            <v>4.0999999999999996</v>
          </cell>
          <cell r="L233">
            <v>6.0400000000000009</v>
          </cell>
        </row>
        <row r="234">
          <cell r="H234">
            <v>69</v>
          </cell>
          <cell r="I234" t="str">
            <v>1+200</v>
          </cell>
          <cell r="J234" t="str">
            <v>Km1+200,00</v>
          </cell>
          <cell r="K234">
            <v>4.2</v>
          </cell>
          <cell r="L234">
            <v>3.3499999999999996</v>
          </cell>
        </row>
        <row r="235">
          <cell r="H235">
            <v>70</v>
          </cell>
          <cell r="I235" t="str">
            <v>1+220</v>
          </cell>
          <cell r="J235" t="str">
            <v>Km1+220,00</v>
          </cell>
          <cell r="K235">
            <v>3.68</v>
          </cell>
          <cell r="L235">
            <v>4.9800000000000004</v>
          </cell>
        </row>
        <row r="236">
          <cell r="H236">
            <v>71</v>
          </cell>
          <cell r="I236" t="str">
            <v>1+240</v>
          </cell>
          <cell r="J236" t="str">
            <v>Km1+240,00</v>
          </cell>
          <cell r="K236">
            <v>3.6</v>
          </cell>
          <cell r="L236">
            <v>3.9599999999999995</v>
          </cell>
        </row>
        <row r="237">
          <cell r="H237">
            <v>72</v>
          </cell>
          <cell r="I237" t="str">
            <v>1+260</v>
          </cell>
          <cell r="J237" t="str">
            <v>Km1+260,00</v>
          </cell>
          <cell r="K237">
            <v>3.56</v>
          </cell>
          <cell r="L237">
            <v>4.6099999999999994</v>
          </cell>
        </row>
        <row r="238">
          <cell r="H238">
            <v>73</v>
          </cell>
          <cell r="I238" t="str">
            <v>1+280</v>
          </cell>
          <cell r="J238" t="str">
            <v>Km1+280,00</v>
          </cell>
          <cell r="K238">
            <v>3.71</v>
          </cell>
          <cell r="L238">
            <v>4.96</v>
          </cell>
        </row>
        <row r="239">
          <cell r="H239">
            <v>74</v>
          </cell>
          <cell r="I239" t="str">
            <v>1+300</v>
          </cell>
          <cell r="J239" t="str">
            <v>Km1+300,00</v>
          </cell>
          <cell r="K239">
            <v>5.1100000000000003</v>
          </cell>
          <cell r="L239">
            <v>3.71</v>
          </cell>
        </row>
        <row r="240">
          <cell r="H240">
            <v>75</v>
          </cell>
          <cell r="I240" t="str">
            <v>D10</v>
          </cell>
          <cell r="J240" t="str">
            <v>Km1+310,77</v>
          </cell>
          <cell r="K240">
            <v>5.48</v>
          </cell>
          <cell r="L240">
            <v>5.33</v>
          </cell>
        </row>
        <row r="241">
          <cell r="H241">
            <v>76</v>
          </cell>
          <cell r="I241" t="str">
            <v>1+320</v>
          </cell>
          <cell r="J241" t="str">
            <v>Km1+320,00</v>
          </cell>
          <cell r="K241">
            <v>5.24</v>
          </cell>
          <cell r="L241">
            <v>5.0399999999999991</v>
          </cell>
        </row>
        <row r="242">
          <cell r="H242">
            <v>77</v>
          </cell>
          <cell r="I242" t="str">
            <v>1+340</v>
          </cell>
          <cell r="J242" t="str">
            <v>Km1+340,00</v>
          </cell>
          <cell r="K242">
            <v>5.96</v>
          </cell>
          <cell r="L242">
            <v>4.7399999999999993</v>
          </cell>
        </row>
      </sheetData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12"/>
  <sheetViews>
    <sheetView workbookViewId="0"/>
  </sheetViews>
  <sheetFormatPr defaultRowHeight="14.4" x14ac:dyDescent="0.3"/>
  <sheetData>
    <row r="1" spans="1:1" x14ac:dyDescent="0.3">
      <c r="A1" s="7"/>
    </row>
    <row r="2" spans="1:1" x14ac:dyDescent="0.3">
      <c r="A2" s="7" t="s">
        <v>0</v>
      </c>
    </row>
    <row r="3" spans="1:1" x14ac:dyDescent="0.3">
      <c r="A3" s="7" t="s">
        <v>1</v>
      </c>
    </row>
    <row r="4" spans="1:1" x14ac:dyDescent="0.3">
      <c r="A4" s="7" t="s">
        <v>2</v>
      </c>
    </row>
    <row r="5" spans="1:1" x14ac:dyDescent="0.3">
      <c r="A5" s="7" t="s">
        <v>3</v>
      </c>
    </row>
    <row r="6" spans="1:1" x14ac:dyDescent="0.3">
      <c r="A6" s="7" t="s">
        <v>4</v>
      </c>
    </row>
    <row r="7" spans="1:1" x14ac:dyDescent="0.3">
      <c r="A7" s="7" t="s">
        <v>5</v>
      </c>
    </row>
    <row r="8" spans="1:1" x14ac:dyDescent="0.3">
      <c r="A8" s="7" t="s">
        <v>6</v>
      </c>
    </row>
    <row r="9" spans="1:1" x14ac:dyDescent="0.3">
      <c r="A9" s="7" t="s">
        <v>7</v>
      </c>
    </row>
    <row r="10" spans="1:1" x14ac:dyDescent="0.3">
      <c r="A10" s="7" t="s">
        <v>8</v>
      </c>
    </row>
    <row r="11" spans="1:1" x14ac:dyDescent="0.3">
      <c r="A11" s="7" t="s">
        <v>9</v>
      </c>
    </row>
    <row r="12" spans="1:1" x14ac:dyDescent="0.3">
      <c r="A12" s="7" t="s">
        <v>10</v>
      </c>
    </row>
  </sheetData>
  <pageMargins left="0.75" right="0.75" top="0.75" bottom="0.5" header="0.5" footer="0.7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W868"/>
  <sheetViews>
    <sheetView workbookViewId="0">
      <selection activeCell="C15" sqref="C15"/>
    </sheetView>
  </sheetViews>
  <sheetFormatPr defaultRowHeight="14.4" x14ac:dyDescent="0.3"/>
  <cols>
    <col min="1" max="1" width="9.109375" style="20" customWidth="1"/>
    <col min="2" max="2" width="9.109375" style="20" hidden="1" customWidth="1"/>
    <col min="3" max="9" width="9.109375" style="20" customWidth="1"/>
    <col min="10" max="10" width="9.109375" customWidth="1"/>
    <col min="11" max="11" width="14.6640625" customWidth="1"/>
  </cols>
  <sheetData>
    <row r="1" spans="1:23" x14ac:dyDescent="0.3">
      <c r="B1" s="6" t="s">
        <v>11</v>
      </c>
      <c r="C1" s="6"/>
      <c r="D1" s="6"/>
      <c r="E1" s="6"/>
      <c r="F1" s="6"/>
      <c r="G1" s="6"/>
      <c r="H1" s="6"/>
      <c r="I1" s="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x14ac:dyDescent="0.3">
      <c r="B2" s="6" t="s">
        <v>12</v>
      </c>
      <c r="C2" s="6"/>
      <c r="D2" s="6"/>
      <c r="E2" s="6"/>
      <c r="F2" s="6"/>
      <c r="G2" s="6"/>
      <c r="H2" s="6"/>
      <c r="I2" s="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3">
      <c r="B3" s="4" t="s">
        <v>13</v>
      </c>
      <c r="C3" s="4"/>
      <c r="D3" s="4"/>
      <c r="E3" s="4"/>
      <c r="F3" s="4"/>
      <c r="G3" s="4"/>
      <c r="H3" s="4"/>
      <c r="I3" s="4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x14ac:dyDescent="0.3">
      <c r="A4" s="8"/>
      <c r="B4" s="8"/>
      <c r="C4" s="8"/>
      <c r="D4" s="8"/>
      <c r="E4" s="8"/>
      <c r="F4" s="8"/>
      <c r="G4" s="8"/>
      <c r="H4" s="8"/>
      <c r="I4" s="8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20.399999999999999" x14ac:dyDescent="0.35">
      <c r="B5" s="3" t="s">
        <v>14</v>
      </c>
      <c r="C5" s="3"/>
      <c r="D5" s="3"/>
      <c r="E5" s="3"/>
      <c r="F5" s="3"/>
      <c r="G5" s="3"/>
      <c r="H5" s="3"/>
      <c r="I5" s="3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3">
      <c r="A6" s="8"/>
      <c r="B6" s="8"/>
      <c r="C6" s="8"/>
      <c r="D6" s="8"/>
      <c r="E6" s="8"/>
      <c r="F6" s="8"/>
      <c r="G6" s="8"/>
      <c r="H6" s="8"/>
      <c r="I6" s="8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x14ac:dyDescent="0.3">
      <c r="A7" s="8"/>
      <c r="B7" s="8" t="str">
        <f>Ten_du_an</f>
        <v>Tên dự án: Dự án 1</v>
      </c>
      <c r="C7" s="8"/>
      <c r="D7" s="8"/>
      <c r="E7" s="8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x14ac:dyDescent="0.3">
      <c r="A8" s="8"/>
      <c r="B8" s="8" t="str">
        <f>Ten_goi_thau</f>
        <v>Tên gói thầu: Gói thầu 1</v>
      </c>
      <c r="C8" s="8"/>
      <c r="D8" s="8"/>
      <c r="E8" s="8"/>
      <c r="F8" s="8"/>
      <c r="G8" s="8"/>
      <c r="H8" s="8"/>
      <c r="I8" s="8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x14ac:dyDescent="0.3">
      <c r="A9" s="8"/>
      <c r="B9" s="8" t="str">
        <f>Ten_CDT</f>
        <v>Tên CĐT: Chủ đầu tư 1</v>
      </c>
      <c r="C9" s="8"/>
      <c r="D9" s="8"/>
      <c r="E9" s="8"/>
      <c r="F9" s="8"/>
      <c r="G9" s="8"/>
      <c r="H9" s="8"/>
      <c r="I9" s="8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x14ac:dyDescent="0.3">
      <c r="A10" s="8"/>
      <c r="B10" s="8" t="str">
        <f>Ten_TVGS</f>
        <v>Tên TVGS: Tư vấn giám sát 1</v>
      </c>
      <c r="C10" s="8"/>
      <c r="D10" s="8"/>
      <c r="E10" s="8"/>
      <c r="F10" s="8"/>
      <c r="G10" s="8"/>
      <c r="H10" s="8"/>
      <c r="I10" s="8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3">
      <c r="A11" s="8"/>
      <c r="B11" s="8" t="str">
        <f>Ten_nha_thau</f>
        <v>Tên nhà thầu: Nhà thầu thi công 1</v>
      </c>
      <c r="C11" s="8"/>
      <c r="D11" s="8"/>
      <c r="E11" s="8"/>
      <c r="F11" s="8"/>
      <c r="G11" s="8"/>
      <c r="H11" s="8"/>
      <c r="I11" s="8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3">
      <c r="A12" s="8"/>
      <c r="B12" s="8" t="s">
        <v>15</v>
      </c>
      <c r="C12" s="8"/>
      <c r="D12" s="8"/>
      <c r="E12" s="8"/>
      <c r="F12" s="8"/>
      <c r="G12" s="8"/>
      <c r="H12" s="8"/>
      <c r="I12" s="8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3">
      <c r="A13" s="8"/>
      <c r="B13" s="8"/>
      <c r="C13" s="8"/>
      <c r="D13" s="8"/>
      <c r="E13" s="8"/>
      <c r="F13" s="8"/>
      <c r="G13" s="8"/>
      <c r="H13" s="8"/>
      <c r="I13" s="8"/>
      <c r="J13" s="7"/>
      <c r="K13" s="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ht="27.6" x14ac:dyDescent="0.3">
      <c r="A14" s="27"/>
      <c r="B14" s="9" t="s">
        <v>16</v>
      </c>
      <c r="C14" s="9" t="s">
        <v>123</v>
      </c>
      <c r="D14" s="9" t="s">
        <v>124</v>
      </c>
      <c r="E14" s="9" t="s">
        <v>125</v>
      </c>
      <c r="F14" s="9" t="s">
        <v>129</v>
      </c>
      <c r="G14" s="9" t="s">
        <v>126</v>
      </c>
      <c r="H14" s="9" t="s">
        <v>127</v>
      </c>
      <c r="I14" s="9" t="s">
        <v>128</v>
      </c>
      <c r="J14" s="9" t="s">
        <v>17</v>
      </c>
      <c r="K14" s="9" t="s">
        <v>18</v>
      </c>
      <c r="L14" s="10" t="s">
        <v>19</v>
      </c>
      <c r="M14" s="10" t="s">
        <v>20</v>
      </c>
      <c r="N14" s="10" t="s">
        <v>21</v>
      </c>
      <c r="O14" s="10" t="s">
        <v>22</v>
      </c>
      <c r="P14" s="10" t="s">
        <v>23</v>
      </c>
      <c r="Q14" s="10" t="s">
        <v>24</v>
      </c>
      <c r="R14" s="10" t="s">
        <v>25</v>
      </c>
      <c r="S14" s="10" t="s">
        <v>26</v>
      </c>
      <c r="T14" s="10" t="s">
        <v>27</v>
      </c>
      <c r="U14" s="10" t="s">
        <v>28</v>
      </c>
      <c r="V14" s="10" t="s">
        <v>29</v>
      </c>
      <c r="W14" s="10" t="s">
        <v>30</v>
      </c>
    </row>
    <row r="15" spans="1:23" s="24" customFormat="1" x14ac:dyDescent="0.3">
      <c r="A15" s="21">
        <v>1</v>
      </c>
      <c r="B15" s="21">
        <v>5</v>
      </c>
      <c r="C15" s="21">
        <f>IF(K15&gt;0,1,"")</f>
        <v>1</v>
      </c>
      <c r="D15" s="21" t="str">
        <f>IF(INDEX([1]DataVD!$K$166:$K$242,MATCH($J15,[1]DataVD!$I$166:$I$242,0),1)=$M15,2,"")</f>
        <v/>
      </c>
      <c r="E15" s="21" t="str">
        <f>IF(D14=2,3,"")</f>
        <v/>
      </c>
      <c r="F15" s="21" t="str">
        <f>IF(L15="Tim",0,"")</f>
        <v/>
      </c>
      <c r="G15" s="21" t="str">
        <f>IF(H16=5,4,"")</f>
        <v/>
      </c>
      <c r="H15" s="21" t="str">
        <f>IF(INDEX([1]DataVD!$L$166:$L$242,MATCH($J15,[1]DataVD!$I$166:$I$242,0),1)=$M15,5,"")</f>
        <v/>
      </c>
      <c r="I15" s="21" t="str">
        <f>IF(K16&gt;0,6,"")</f>
        <v/>
      </c>
      <c r="J15" s="21" t="s">
        <v>57</v>
      </c>
      <c r="K15" s="22">
        <v>40</v>
      </c>
      <c r="L15" s="23" t="s">
        <v>31</v>
      </c>
      <c r="M15" s="23">
        <v>3.27</v>
      </c>
      <c r="N15" s="23">
        <v>3.28</v>
      </c>
      <c r="O15" s="23">
        <f t="shared" ref="O15:O78" si="0">ABS(N15)-ABS(M15)</f>
        <v>9.9999999999997868E-3</v>
      </c>
      <c r="P15" s="23">
        <v>-0.4</v>
      </c>
      <c r="Q15" s="23">
        <v>-0.42</v>
      </c>
      <c r="R15" s="23">
        <f t="shared" ref="R15:R78" si="1">ABS(Q15)-ABS(P15)</f>
        <v>1.9999999999999962E-2</v>
      </c>
      <c r="S15" s="23">
        <v>3.99</v>
      </c>
      <c r="T15" s="23">
        <v>14.35</v>
      </c>
      <c r="U15" s="23">
        <v>4.9000000000000004</v>
      </c>
      <c r="V15" s="23">
        <v>4.26</v>
      </c>
      <c r="W15" s="23"/>
    </row>
    <row r="16" spans="1:23" hidden="1" x14ac:dyDescent="0.3">
      <c r="A16" s="18" t="str">
        <f>IF(K16="","",MAX($A$15:A15)+1)</f>
        <v/>
      </c>
      <c r="B16" s="18">
        <v>4</v>
      </c>
      <c r="C16" s="18" t="str">
        <f t="shared" ref="C16:C79" si="2">IF(K16&gt;0,1,"")</f>
        <v/>
      </c>
      <c r="D16" s="18" t="str">
        <f>IF(INDEX([1]DataVD!$K$166:$K$242,MATCH($J16,[1]DataVD!$I$166:$I$242,0),1)=$M16,2,"")</f>
        <v/>
      </c>
      <c r="E16" s="18" t="str">
        <f t="shared" ref="E16:E79" si="3">IF(D15=2,3,"")</f>
        <v/>
      </c>
      <c r="F16" s="18" t="str">
        <f t="shared" ref="F16:F79" si="4">IF(L16="Tim",0,"")</f>
        <v/>
      </c>
      <c r="G16" s="18" t="str">
        <f t="shared" ref="G16:G79" si="5">IF(H17=5,4,"")</f>
        <v/>
      </c>
      <c r="H16" s="18" t="str">
        <f>IF(INDEX([1]DataVD!$L$166:$L$242,MATCH($J16,[1]DataVD!$I$166:$I$242,0),1)=$M16,5,"")</f>
        <v/>
      </c>
      <c r="I16" s="25" t="str">
        <f t="shared" ref="I16:I79" si="6">IF(K17&gt;0,6,"")</f>
        <v/>
      </c>
      <c r="J16" s="18" t="s">
        <v>57</v>
      </c>
      <c r="K16" s="11"/>
      <c r="L16" s="13" t="s">
        <v>31</v>
      </c>
      <c r="M16" s="13">
        <v>4.41</v>
      </c>
      <c r="N16" s="13">
        <v>4.45</v>
      </c>
      <c r="O16" s="13">
        <f t="shared" si="0"/>
        <v>4.0000000000000036E-2</v>
      </c>
      <c r="P16" s="13">
        <v>-0.4</v>
      </c>
      <c r="Q16" s="13">
        <v>-0.4</v>
      </c>
      <c r="R16" s="13">
        <f t="shared" si="1"/>
        <v>0</v>
      </c>
      <c r="S16" s="13"/>
      <c r="T16" s="13"/>
      <c r="U16" s="13"/>
      <c r="V16" s="13"/>
      <c r="W16" s="13"/>
    </row>
    <row r="17" spans="1:23" x14ac:dyDescent="0.3">
      <c r="A17" s="18" t="str">
        <f>IF(K17="","",MAX($A$15:A16)+1)</f>
        <v/>
      </c>
      <c r="B17" s="18">
        <v>3</v>
      </c>
      <c r="C17" s="18" t="str">
        <f t="shared" si="2"/>
        <v/>
      </c>
      <c r="D17" s="18">
        <f>IF(INDEX([1]DataVD!$K$166:$K$242,MATCH($J17,[1]DataVD!$I$166:$I$242,0),1)=$M17,2,"")</f>
        <v>2</v>
      </c>
      <c r="E17" s="18" t="str">
        <f t="shared" si="3"/>
        <v/>
      </c>
      <c r="F17" s="18" t="str">
        <f t="shared" si="4"/>
        <v/>
      </c>
      <c r="G17" s="18" t="str">
        <f t="shared" si="5"/>
        <v/>
      </c>
      <c r="H17" s="18" t="str">
        <f>IF(INDEX([1]DataVD!$L$166:$L$242,MATCH($J17,[1]DataVD!$I$166:$I$242,0),1)=$M17,5,"")</f>
        <v/>
      </c>
      <c r="I17" s="25" t="str">
        <f t="shared" si="6"/>
        <v/>
      </c>
      <c r="J17" s="18" t="s">
        <v>57</v>
      </c>
      <c r="K17" s="11"/>
      <c r="L17" s="13" t="s">
        <v>31</v>
      </c>
      <c r="M17" s="13">
        <v>4.9000000000000004</v>
      </c>
      <c r="N17" s="13">
        <v>4.91</v>
      </c>
      <c r="O17" s="13">
        <f t="shared" si="0"/>
        <v>9.9999999999997868E-3</v>
      </c>
      <c r="P17" s="13">
        <v>0.31</v>
      </c>
      <c r="Q17" s="13">
        <v>0.3</v>
      </c>
      <c r="R17" s="13">
        <f t="shared" si="1"/>
        <v>-1.0000000000000009E-2</v>
      </c>
      <c r="S17" s="13"/>
      <c r="T17" s="13"/>
      <c r="U17" s="13"/>
      <c r="V17" s="13"/>
      <c r="W17" s="13"/>
    </row>
    <row r="18" spans="1:23" x14ac:dyDescent="0.3">
      <c r="A18" s="18" t="str">
        <f>IF(K18="","",MAX($A$15:A17)+1)</f>
        <v/>
      </c>
      <c r="B18" s="18">
        <v>2</v>
      </c>
      <c r="C18" s="18" t="str">
        <f t="shared" si="2"/>
        <v/>
      </c>
      <c r="D18" s="18" t="str">
        <f>IF(INDEX([1]DataVD!$K$166:$K$242,MATCH($J18,[1]DataVD!$I$166:$I$242,0),1)=$M18,2,"")</f>
        <v/>
      </c>
      <c r="E18" s="18">
        <f t="shared" si="3"/>
        <v>3</v>
      </c>
      <c r="F18" s="18" t="str">
        <f t="shared" si="4"/>
        <v/>
      </c>
      <c r="G18" s="18" t="str">
        <f t="shared" si="5"/>
        <v/>
      </c>
      <c r="H18" s="18" t="str">
        <f>IF(INDEX([1]DataVD!$L$166:$L$242,MATCH($J18,[1]DataVD!$I$166:$I$242,0),1)=$M18,5,"")</f>
        <v/>
      </c>
      <c r="I18" s="25" t="str">
        <f t="shared" si="6"/>
        <v/>
      </c>
      <c r="J18" s="18" t="s">
        <v>57</v>
      </c>
      <c r="K18" s="11"/>
      <c r="L18" s="13" t="s">
        <v>31</v>
      </c>
      <c r="M18" s="13">
        <v>4.7300000000000004</v>
      </c>
      <c r="N18" s="13">
        <v>4.7</v>
      </c>
      <c r="O18" s="13">
        <f t="shared" si="0"/>
        <v>-3.0000000000000249E-2</v>
      </c>
      <c r="P18" s="13">
        <v>-0.24</v>
      </c>
      <c r="Q18" s="13">
        <v>-0.24</v>
      </c>
      <c r="R18" s="13">
        <f t="shared" si="1"/>
        <v>0</v>
      </c>
      <c r="S18" s="13"/>
      <c r="T18" s="13"/>
      <c r="U18" s="13"/>
      <c r="V18" s="13"/>
      <c r="W18" s="13"/>
    </row>
    <row r="19" spans="1:23" hidden="1" x14ac:dyDescent="0.3">
      <c r="A19" s="18" t="str">
        <f>IF(K19="","",MAX($A$15:A18)+1)</f>
        <v/>
      </c>
      <c r="B19" s="18">
        <v>1</v>
      </c>
      <c r="C19" s="18" t="str">
        <f t="shared" si="2"/>
        <v/>
      </c>
      <c r="D19" s="18" t="str">
        <f>IF(INDEX([1]DataVD!$K$166:$K$242,MATCH($J19,[1]DataVD!$I$166:$I$242,0),1)=$M19,2,"")</f>
        <v/>
      </c>
      <c r="E19" s="18" t="str">
        <f t="shared" si="3"/>
        <v/>
      </c>
      <c r="F19" s="18" t="str">
        <f t="shared" si="4"/>
        <v/>
      </c>
      <c r="G19" s="18" t="str">
        <f t="shared" si="5"/>
        <v/>
      </c>
      <c r="H19" s="18" t="str">
        <f>IF(INDEX([1]DataVD!$L$166:$L$242,MATCH($J19,[1]DataVD!$I$166:$I$242,0),1)=$M19,5,"")</f>
        <v/>
      </c>
      <c r="I19" s="25" t="str">
        <f t="shared" si="6"/>
        <v/>
      </c>
      <c r="J19" s="18" t="s">
        <v>57</v>
      </c>
      <c r="K19" s="11"/>
      <c r="L19" s="13" t="s">
        <v>31</v>
      </c>
      <c r="M19" s="13">
        <v>4.41</v>
      </c>
      <c r="N19" s="13">
        <v>4.37</v>
      </c>
      <c r="O19" s="13">
        <f t="shared" si="0"/>
        <v>-4.0000000000000036E-2</v>
      </c>
      <c r="P19" s="13">
        <v>-0.7</v>
      </c>
      <c r="Q19" s="13">
        <v>-0.68</v>
      </c>
      <c r="R19" s="13">
        <f t="shared" si="1"/>
        <v>-1.9999999999999907E-2</v>
      </c>
      <c r="S19" s="13"/>
      <c r="T19" s="13"/>
      <c r="U19" s="13"/>
      <c r="V19" s="13"/>
      <c r="W19" s="13"/>
    </row>
    <row r="20" spans="1:23" x14ac:dyDescent="0.3">
      <c r="A20" s="18" t="str">
        <f>IF(K20="","",MAX($A$15:A19)+1)</f>
        <v/>
      </c>
      <c r="B20" s="18">
        <v>0</v>
      </c>
      <c r="C20" s="18" t="str">
        <f t="shared" si="2"/>
        <v/>
      </c>
      <c r="D20" s="18" t="str">
        <f>IF(INDEX([1]DataVD!$K$166:$K$242,MATCH($J20,[1]DataVD!$I$166:$I$242,0),1)=$M20,2,"")</f>
        <v/>
      </c>
      <c r="E20" s="18" t="str">
        <f t="shared" si="3"/>
        <v/>
      </c>
      <c r="F20" s="18">
        <f t="shared" si="4"/>
        <v>0</v>
      </c>
      <c r="G20" s="18" t="str">
        <f t="shared" si="5"/>
        <v/>
      </c>
      <c r="H20" s="18" t="str">
        <f>IF(INDEX([1]DataVD!$L$166:$L$242,MATCH($J20,[1]DataVD!$I$166:$I$242,0),1)=$M20,5,"")</f>
        <v/>
      </c>
      <c r="I20" s="25" t="str">
        <f t="shared" si="6"/>
        <v/>
      </c>
      <c r="J20" s="18" t="s">
        <v>57</v>
      </c>
      <c r="K20" s="11"/>
      <c r="L20" s="13" t="s">
        <v>32</v>
      </c>
      <c r="M20" s="13">
        <v>0</v>
      </c>
      <c r="N20" s="13">
        <v>0</v>
      </c>
      <c r="O20" s="13">
        <f t="shared" si="0"/>
        <v>0</v>
      </c>
      <c r="P20" s="13">
        <v>-0.7</v>
      </c>
      <c r="Q20" s="13">
        <v>-0.68</v>
      </c>
      <c r="R20" s="13">
        <f t="shared" si="1"/>
        <v>-1.9999999999999907E-2</v>
      </c>
      <c r="S20" s="13"/>
      <c r="T20" s="13"/>
      <c r="U20" s="13"/>
      <c r="V20" s="13"/>
      <c r="W20" s="13"/>
    </row>
    <row r="21" spans="1:23" hidden="1" x14ac:dyDescent="0.3">
      <c r="A21" s="18" t="str">
        <f>IF(K21="","",MAX($A$15:A20)+1)</f>
        <v/>
      </c>
      <c r="B21" s="18">
        <v>1</v>
      </c>
      <c r="C21" s="18" t="str">
        <f t="shared" si="2"/>
        <v/>
      </c>
      <c r="D21" s="18" t="str">
        <f>IF(INDEX([1]DataVD!$K$166:$K$242,MATCH($J21,[1]DataVD!$I$166:$I$242,0),1)=$M21,2,"")</f>
        <v/>
      </c>
      <c r="E21" s="18" t="str">
        <f t="shared" si="3"/>
        <v/>
      </c>
      <c r="F21" s="18" t="str">
        <f t="shared" si="4"/>
        <v/>
      </c>
      <c r="G21" s="18" t="str">
        <f t="shared" si="5"/>
        <v/>
      </c>
      <c r="H21" s="18" t="str">
        <f>IF(INDEX([1]DataVD!$L$166:$L$242,MATCH($J21,[1]DataVD!$I$166:$I$242,0),1)=$M21,5,"")</f>
        <v/>
      </c>
      <c r="I21" s="25" t="str">
        <f t="shared" si="6"/>
        <v/>
      </c>
      <c r="J21" s="18" t="s">
        <v>57</v>
      </c>
      <c r="K21" s="11"/>
      <c r="L21" s="13" t="s">
        <v>33</v>
      </c>
      <c r="M21" s="13">
        <v>1.3</v>
      </c>
      <c r="N21" s="13">
        <v>1.34</v>
      </c>
      <c r="O21" s="13">
        <f t="shared" si="0"/>
        <v>4.0000000000000036E-2</v>
      </c>
      <c r="P21" s="13">
        <v>0.43</v>
      </c>
      <c r="Q21" s="13">
        <v>0.44</v>
      </c>
      <c r="R21" s="13">
        <f t="shared" si="1"/>
        <v>1.0000000000000009E-2</v>
      </c>
      <c r="S21" s="13"/>
      <c r="T21" s="13"/>
      <c r="U21" s="13"/>
      <c r="V21" s="13"/>
      <c r="W21" s="13"/>
    </row>
    <row r="22" spans="1:23" x14ac:dyDescent="0.3">
      <c r="A22" s="18" t="str">
        <f>IF(K22="","",MAX($A$15:A21)+1)</f>
        <v/>
      </c>
      <c r="B22" s="18">
        <v>2</v>
      </c>
      <c r="C22" s="18" t="str">
        <f t="shared" si="2"/>
        <v/>
      </c>
      <c r="D22" s="18" t="str">
        <f>IF(INDEX([1]DataVD!$K$166:$K$242,MATCH($J22,[1]DataVD!$I$166:$I$242,0),1)=$M22,2,"")</f>
        <v/>
      </c>
      <c r="E22" s="18" t="str">
        <f t="shared" si="3"/>
        <v/>
      </c>
      <c r="F22" s="18" t="str">
        <f t="shared" si="4"/>
        <v/>
      </c>
      <c r="G22" s="18">
        <f t="shared" si="5"/>
        <v>4</v>
      </c>
      <c r="H22" s="18" t="str">
        <f>IF(INDEX([1]DataVD!$L$166:$L$242,MATCH($J22,[1]DataVD!$I$166:$I$242,0),1)=$M22,5,"")</f>
        <v/>
      </c>
      <c r="I22" s="25" t="str">
        <f t="shared" si="6"/>
        <v/>
      </c>
      <c r="J22" s="18" t="s">
        <v>57</v>
      </c>
      <c r="K22" s="11"/>
      <c r="L22" s="13" t="s">
        <v>33</v>
      </c>
      <c r="M22" s="13">
        <v>3.96</v>
      </c>
      <c r="N22" s="13">
        <v>4</v>
      </c>
      <c r="O22" s="13">
        <f t="shared" si="0"/>
        <v>4.0000000000000036E-2</v>
      </c>
      <c r="P22" s="13">
        <v>0.44</v>
      </c>
      <c r="Q22" s="13">
        <v>0.44</v>
      </c>
      <c r="R22" s="13">
        <f t="shared" si="1"/>
        <v>0</v>
      </c>
      <c r="S22" s="13"/>
      <c r="T22" s="13"/>
      <c r="U22" s="13"/>
      <c r="V22" s="13"/>
      <c r="W22" s="13"/>
    </row>
    <row r="23" spans="1:23" x14ac:dyDescent="0.3">
      <c r="A23" s="18" t="str">
        <f>IF(K23="","",MAX($A$15:A22)+1)</f>
        <v/>
      </c>
      <c r="B23" s="18">
        <v>3</v>
      </c>
      <c r="C23" s="18" t="str">
        <f t="shared" si="2"/>
        <v/>
      </c>
      <c r="D23" s="18" t="str">
        <f>IF(INDEX([1]DataVD!$K$166:$K$242,MATCH($J23,[1]DataVD!$I$166:$I$242,0),1)=$M23,2,"")</f>
        <v/>
      </c>
      <c r="E23" s="18" t="str">
        <f t="shared" si="3"/>
        <v/>
      </c>
      <c r="F23" s="18" t="str">
        <f t="shared" si="4"/>
        <v/>
      </c>
      <c r="G23" s="18" t="str">
        <f t="shared" si="5"/>
        <v/>
      </c>
      <c r="H23" s="18">
        <f>IF(INDEX([1]DataVD!$L$166:$L$242,MATCH($J23,[1]DataVD!$I$166:$I$242,0),1)=$M23,5,"")</f>
        <v>5</v>
      </c>
      <c r="I23" s="25" t="str">
        <f t="shared" si="6"/>
        <v/>
      </c>
      <c r="J23" s="18" t="s">
        <v>57</v>
      </c>
      <c r="K23" s="11"/>
      <c r="L23" s="13" t="s">
        <v>33</v>
      </c>
      <c r="M23" s="13">
        <v>4.26</v>
      </c>
      <c r="N23" s="13">
        <v>4.29</v>
      </c>
      <c r="O23" s="13">
        <f t="shared" si="0"/>
        <v>3.0000000000000249E-2</v>
      </c>
      <c r="P23" s="13">
        <v>0.74</v>
      </c>
      <c r="Q23" s="13">
        <v>0.74</v>
      </c>
      <c r="R23" s="13">
        <f t="shared" si="1"/>
        <v>0</v>
      </c>
      <c r="S23" s="13"/>
      <c r="T23" s="13"/>
      <c r="U23" s="13"/>
      <c r="V23" s="13"/>
      <c r="W23" s="13"/>
    </row>
    <row r="24" spans="1:23" x14ac:dyDescent="0.3">
      <c r="A24" s="18" t="str">
        <f>IF(K24="","",MAX($A$15:A23)+1)</f>
        <v/>
      </c>
      <c r="B24" s="18">
        <v>4</v>
      </c>
      <c r="C24" s="18" t="str">
        <f t="shared" si="2"/>
        <v/>
      </c>
      <c r="D24" s="18" t="str">
        <f>IF(INDEX([1]DataVD!$K$166:$K$242,MATCH($J24,[1]DataVD!$I$166:$I$242,0),1)=$M24,2,"")</f>
        <v/>
      </c>
      <c r="E24" s="18" t="str">
        <f t="shared" si="3"/>
        <v/>
      </c>
      <c r="F24" s="18" t="str">
        <f t="shared" si="4"/>
        <v/>
      </c>
      <c r="G24" s="18" t="str">
        <f t="shared" si="5"/>
        <v/>
      </c>
      <c r="H24" s="18" t="str">
        <f>IF(INDEX([1]DataVD!$L$166:$L$242,MATCH($J24,[1]DataVD!$I$166:$I$242,0),1)=$M24,5,"")</f>
        <v/>
      </c>
      <c r="I24" s="25">
        <f t="shared" si="6"/>
        <v>6</v>
      </c>
      <c r="J24" s="18" t="s">
        <v>57</v>
      </c>
      <c r="K24" s="11"/>
      <c r="L24" s="13" t="s">
        <v>33</v>
      </c>
      <c r="M24" s="13">
        <v>2.2599999999999998</v>
      </c>
      <c r="N24" s="13">
        <v>2.2599999999999998</v>
      </c>
      <c r="O24" s="13">
        <f t="shared" si="0"/>
        <v>0</v>
      </c>
      <c r="P24" s="13">
        <v>0.73</v>
      </c>
      <c r="Q24" s="13">
        <v>0.74</v>
      </c>
      <c r="R24" s="13">
        <f t="shared" si="1"/>
        <v>1.0000000000000009E-2</v>
      </c>
      <c r="S24" s="13"/>
      <c r="T24" s="13"/>
      <c r="U24" s="13"/>
      <c r="V24" s="13"/>
      <c r="W24" s="13"/>
    </row>
    <row r="25" spans="1:23" x14ac:dyDescent="0.3">
      <c r="A25" s="19">
        <f>IF(K25="","",MAX($A$15:A24)+1)</f>
        <v>2</v>
      </c>
      <c r="B25" s="19">
        <v>3</v>
      </c>
      <c r="C25" s="19">
        <f t="shared" si="2"/>
        <v>1</v>
      </c>
      <c r="D25" s="19" t="str">
        <f>IF(INDEX([1]DataVD!$K$166:$K$242,MATCH($J25,[1]DataVD!$I$166:$I$242,0),1)=$M25,2,"")</f>
        <v/>
      </c>
      <c r="E25" s="19" t="str">
        <f t="shared" si="3"/>
        <v/>
      </c>
      <c r="F25" s="19" t="str">
        <f t="shared" si="4"/>
        <v/>
      </c>
      <c r="G25" s="19" t="str">
        <f t="shared" si="5"/>
        <v/>
      </c>
      <c r="H25" s="19" t="str">
        <f>IF(INDEX([1]DataVD!$L$166:$L$242,MATCH($J25,[1]DataVD!$I$166:$I$242,0),1)=$M25,5,"")</f>
        <v/>
      </c>
      <c r="I25" s="25" t="str">
        <f t="shared" si="6"/>
        <v/>
      </c>
      <c r="J25" s="18" t="s">
        <v>58</v>
      </c>
      <c r="K25" s="15">
        <v>60</v>
      </c>
      <c r="L25" s="16" t="s">
        <v>31</v>
      </c>
      <c r="M25" s="16">
        <v>2.2200000000000002</v>
      </c>
      <c r="N25" s="16">
        <v>2.1800000000000002</v>
      </c>
      <c r="O25" s="16">
        <f t="shared" si="0"/>
        <v>-4.0000000000000036E-2</v>
      </c>
      <c r="P25" s="16">
        <v>0.77</v>
      </c>
      <c r="Q25" s="16">
        <v>0.78</v>
      </c>
      <c r="R25" s="16">
        <f t="shared" si="1"/>
        <v>1.0000000000000009E-2</v>
      </c>
      <c r="S25" s="16">
        <v>1.33</v>
      </c>
      <c r="T25" s="16">
        <v>14.71</v>
      </c>
      <c r="U25" s="16">
        <v>4.22</v>
      </c>
      <c r="V25" s="16">
        <v>5.85</v>
      </c>
      <c r="W25" s="16"/>
    </row>
    <row r="26" spans="1:23" x14ac:dyDescent="0.3">
      <c r="A26" s="19" t="str">
        <f>IF(K26="","",MAX($A$15:A25)+1)</f>
        <v/>
      </c>
      <c r="B26" s="19">
        <v>2</v>
      </c>
      <c r="C26" s="19" t="str">
        <f t="shared" si="2"/>
        <v/>
      </c>
      <c r="D26" s="19">
        <f>IF(INDEX([1]DataVD!$K$166:$K$242,MATCH($J26,[1]DataVD!$I$166:$I$242,0),1)=$M26,2,"")</f>
        <v>2</v>
      </c>
      <c r="E26" s="19" t="str">
        <f t="shared" si="3"/>
        <v/>
      </c>
      <c r="F26" s="19" t="str">
        <f t="shared" si="4"/>
        <v/>
      </c>
      <c r="G26" s="19" t="str">
        <f t="shared" si="5"/>
        <v/>
      </c>
      <c r="H26" s="19" t="str">
        <f>IF(INDEX([1]DataVD!$L$166:$L$242,MATCH($J26,[1]DataVD!$I$166:$I$242,0),1)=$M26,5,"")</f>
        <v/>
      </c>
      <c r="I26" s="25" t="str">
        <f t="shared" si="6"/>
        <v/>
      </c>
      <c r="J26" s="18" t="s">
        <v>58</v>
      </c>
      <c r="K26" s="14"/>
      <c r="L26" s="16" t="s">
        <v>31</v>
      </c>
      <c r="M26" s="16">
        <v>4.22</v>
      </c>
      <c r="N26" s="16">
        <v>4.1900000000000004</v>
      </c>
      <c r="O26" s="16">
        <f t="shared" si="0"/>
        <v>-2.9999999999999361E-2</v>
      </c>
      <c r="P26" s="16">
        <v>0.76</v>
      </c>
      <c r="Q26" s="16">
        <v>0.75</v>
      </c>
      <c r="R26" s="16">
        <f t="shared" si="1"/>
        <v>-1.0000000000000009E-2</v>
      </c>
      <c r="S26" s="16"/>
      <c r="T26" s="16"/>
      <c r="U26" s="16"/>
      <c r="V26" s="16"/>
      <c r="W26" s="16"/>
    </row>
    <row r="27" spans="1:23" x14ac:dyDescent="0.3">
      <c r="A27" s="19" t="str">
        <f>IF(K27="","",MAX($A$15:A26)+1)</f>
        <v/>
      </c>
      <c r="B27" s="19">
        <v>1</v>
      </c>
      <c r="C27" s="19" t="str">
        <f t="shared" si="2"/>
        <v/>
      </c>
      <c r="D27" s="19" t="str">
        <f>IF(INDEX([1]DataVD!$K$166:$K$242,MATCH($J27,[1]DataVD!$I$166:$I$242,0),1)=$M27,2,"")</f>
        <v/>
      </c>
      <c r="E27" s="19">
        <f t="shared" si="3"/>
        <v>3</v>
      </c>
      <c r="F27" s="19" t="str">
        <f t="shared" si="4"/>
        <v/>
      </c>
      <c r="G27" s="19" t="str">
        <f t="shared" si="5"/>
        <v/>
      </c>
      <c r="H27" s="19" t="str">
        <f>IF(INDEX([1]DataVD!$L$166:$L$242,MATCH($J27,[1]DataVD!$I$166:$I$242,0),1)=$M27,5,"")</f>
        <v/>
      </c>
      <c r="I27" s="25" t="str">
        <f t="shared" si="6"/>
        <v/>
      </c>
      <c r="J27" s="18" t="s">
        <v>58</v>
      </c>
      <c r="K27" s="14"/>
      <c r="L27" s="16" t="s">
        <v>31</v>
      </c>
      <c r="M27" s="16">
        <v>3.92</v>
      </c>
      <c r="N27" s="16">
        <v>3.95</v>
      </c>
      <c r="O27" s="16">
        <f t="shared" si="0"/>
        <v>3.0000000000000249E-2</v>
      </c>
      <c r="P27" s="16">
        <v>0.46</v>
      </c>
      <c r="Q27" s="16">
        <v>0.45</v>
      </c>
      <c r="R27" s="16">
        <f t="shared" si="1"/>
        <v>-1.0000000000000009E-2</v>
      </c>
      <c r="S27" s="16"/>
      <c r="T27" s="16"/>
      <c r="U27" s="16"/>
      <c r="V27" s="16"/>
      <c r="W27" s="16"/>
    </row>
    <row r="28" spans="1:23" x14ac:dyDescent="0.3">
      <c r="A28" s="19" t="str">
        <f>IF(K28="","",MAX($A$15:A27)+1)</f>
        <v/>
      </c>
      <c r="B28" s="19">
        <v>0</v>
      </c>
      <c r="C28" s="19" t="str">
        <f t="shared" si="2"/>
        <v/>
      </c>
      <c r="D28" s="19" t="str">
        <f>IF(INDEX([1]DataVD!$K$166:$K$242,MATCH($J28,[1]DataVD!$I$166:$I$242,0),1)=$M28,2,"")</f>
        <v/>
      </c>
      <c r="E28" s="19" t="str">
        <f t="shared" si="3"/>
        <v/>
      </c>
      <c r="F28" s="19">
        <f t="shared" si="4"/>
        <v>0</v>
      </c>
      <c r="G28" s="19" t="str">
        <f t="shared" si="5"/>
        <v/>
      </c>
      <c r="H28" s="19" t="str">
        <f>IF(INDEX([1]DataVD!$L$166:$L$242,MATCH($J28,[1]DataVD!$I$166:$I$242,0),1)=$M28,5,"")</f>
        <v/>
      </c>
      <c r="I28" s="25" t="str">
        <f t="shared" si="6"/>
        <v/>
      </c>
      <c r="J28" s="18" t="s">
        <v>58</v>
      </c>
      <c r="K28" s="14"/>
      <c r="L28" s="16" t="s">
        <v>32</v>
      </c>
      <c r="M28" s="16">
        <v>0</v>
      </c>
      <c r="N28" s="16">
        <v>0</v>
      </c>
      <c r="O28" s="16">
        <f t="shared" si="0"/>
        <v>0</v>
      </c>
      <c r="P28" s="16">
        <v>0.47</v>
      </c>
      <c r="Q28" s="16">
        <v>0.46</v>
      </c>
      <c r="R28" s="16">
        <f t="shared" si="1"/>
        <v>-9.9999999999999534E-3</v>
      </c>
      <c r="S28" s="16"/>
      <c r="T28" s="16"/>
      <c r="U28" s="16"/>
      <c r="V28" s="16"/>
      <c r="W28" s="16"/>
    </row>
    <row r="29" spans="1:23" hidden="1" x14ac:dyDescent="0.3">
      <c r="A29" s="19" t="str">
        <f>IF(K29="","",MAX($A$15:A28)+1)</f>
        <v/>
      </c>
      <c r="B29" s="19">
        <v>1</v>
      </c>
      <c r="C29" s="19" t="str">
        <f t="shared" si="2"/>
        <v/>
      </c>
      <c r="D29" s="19" t="str">
        <f>IF(INDEX([1]DataVD!$K$166:$K$242,MATCH($J29,[1]DataVD!$I$166:$I$242,0),1)=$M29,2,"")</f>
        <v/>
      </c>
      <c r="E29" s="19" t="str">
        <f t="shared" si="3"/>
        <v/>
      </c>
      <c r="F29" s="19" t="str">
        <f t="shared" si="4"/>
        <v/>
      </c>
      <c r="G29" s="19" t="str">
        <f t="shared" si="5"/>
        <v/>
      </c>
      <c r="H29" s="19" t="str">
        <f>IF(INDEX([1]DataVD!$L$166:$L$242,MATCH($J29,[1]DataVD!$I$166:$I$242,0),1)=$M29,5,"")</f>
        <v/>
      </c>
      <c r="I29" s="25" t="str">
        <f t="shared" si="6"/>
        <v/>
      </c>
      <c r="J29" s="18" t="s">
        <v>58</v>
      </c>
      <c r="K29" s="14"/>
      <c r="L29" s="16" t="s">
        <v>33</v>
      </c>
      <c r="M29" s="16">
        <v>1.63</v>
      </c>
      <c r="N29" s="16">
        <v>1.61</v>
      </c>
      <c r="O29" s="16">
        <f t="shared" si="0"/>
        <v>-1.9999999999999796E-2</v>
      </c>
      <c r="P29" s="16">
        <v>0.46</v>
      </c>
      <c r="Q29" s="16">
        <v>0.46</v>
      </c>
      <c r="R29" s="16">
        <f t="shared" si="1"/>
        <v>0</v>
      </c>
      <c r="S29" s="16"/>
      <c r="T29" s="16"/>
      <c r="U29" s="16"/>
      <c r="V29" s="16"/>
      <c r="W29" s="16"/>
    </row>
    <row r="30" spans="1:23" hidden="1" x14ac:dyDescent="0.3">
      <c r="A30" s="19" t="str">
        <f>IF(K30="","",MAX($A$15:A29)+1)</f>
        <v/>
      </c>
      <c r="B30" s="19">
        <v>2</v>
      </c>
      <c r="C30" s="19" t="str">
        <f t="shared" si="2"/>
        <v/>
      </c>
      <c r="D30" s="19" t="str">
        <f>IF(INDEX([1]DataVD!$K$166:$K$242,MATCH($J30,[1]DataVD!$I$166:$I$242,0),1)=$M30,2,"")</f>
        <v/>
      </c>
      <c r="E30" s="19" t="str">
        <f t="shared" si="3"/>
        <v/>
      </c>
      <c r="F30" s="19" t="str">
        <f t="shared" si="4"/>
        <v/>
      </c>
      <c r="G30" s="19" t="str">
        <f t="shared" si="5"/>
        <v/>
      </c>
      <c r="H30" s="19" t="str">
        <f>IF(INDEX([1]DataVD!$L$166:$L$242,MATCH($J30,[1]DataVD!$I$166:$I$242,0),1)=$M30,5,"")</f>
        <v/>
      </c>
      <c r="I30" s="25" t="str">
        <f t="shared" si="6"/>
        <v/>
      </c>
      <c r="J30" s="18" t="s">
        <v>58</v>
      </c>
      <c r="K30" s="14"/>
      <c r="L30" s="16" t="s">
        <v>33</v>
      </c>
      <c r="M30" s="16">
        <v>2.96</v>
      </c>
      <c r="N30" s="16">
        <v>3.01</v>
      </c>
      <c r="O30" s="16">
        <f t="shared" si="0"/>
        <v>4.9999999999999822E-2</v>
      </c>
      <c r="P30" s="16">
        <v>-0.62</v>
      </c>
      <c r="Q30" s="16">
        <v>-0.61</v>
      </c>
      <c r="R30" s="16">
        <f t="shared" si="1"/>
        <v>-1.0000000000000009E-2</v>
      </c>
      <c r="S30" s="16"/>
      <c r="T30" s="16"/>
      <c r="U30" s="16"/>
      <c r="V30" s="16"/>
      <c r="W30" s="16"/>
    </row>
    <row r="31" spans="1:23" x14ac:dyDescent="0.3">
      <c r="A31" s="19" t="str">
        <f>IF(K31="","",MAX($A$15:A30)+1)</f>
        <v/>
      </c>
      <c r="B31" s="19">
        <v>3</v>
      </c>
      <c r="C31" s="19" t="str">
        <f t="shared" si="2"/>
        <v/>
      </c>
      <c r="D31" s="19" t="str">
        <f>IF(INDEX([1]DataVD!$K$166:$K$242,MATCH($J31,[1]DataVD!$I$166:$I$242,0),1)=$M31,2,"")</f>
        <v/>
      </c>
      <c r="E31" s="19" t="str">
        <f t="shared" si="3"/>
        <v/>
      </c>
      <c r="F31" s="19" t="str">
        <f t="shared" si="4"/>
        <v/>
      </c>
      <c r="G31" s="19">
        <f t="shared" si="5"/>
        <v>4</v>
      </c>
      <c r="H31" s="19" t="str">
        <f>IF(INDEX([1]DataVD!$L$166:$L$242,MATCH($J31,[1]DataVD!$I$166:$I$242,0),1)=$M31,5,"")</f>
        <v/>
      </c>
      <c r="I31" s="25" t="str">
        <f t="shared" si="6"/>
        <v/>
      </c>
      <c r="J31" s="18" t="s">
        <v>58</v>
      </c>
      <c r="K31" s="14"/>
      <c r="L31" s="16" t="s">
        <v>33</v>
      </c>
      <c r="M31" s="16">
        <v>5.55</v>
      </c>
      <c r="N31" s="16">
        <v>5.58</v>
      </c>
      <c r="O31" s="16">
        <f t="shared" si="0"/>
        <v>3.0000000000000249E-2</v>
      </c>
      <c r="P31" s="16">
        <v>-0.62</v>
      </c>
      <c r="Q31" s="16">
        <v>-0.62</v>
      </c>
      <c r="R31" s="16">
        <f t="shared" si="1"/>
        <v>0</v>
      </c>
      <c r="S31" s="16"/>
      <c r="T31" s="16"/>
      <c r="U31" s="16"/>
      <c r="V31" s="16"/>
      <c r="W31" s="16"/>
    </row>
    <row r="32" spans="1:23" x14ac:dyDescent="0.3">
      <c r="A32" s="19" t="str">
        <f>IF(K32="","",MAX($A$15:A31)+1)</f>
        <v/>
      </c>
      <c r="B32" s="19">
        <v>4</v>
      </c>
      <c r="C32" s="19" t="str">
        <f t="shared" si="2"/>
        <v/>
      </c>
      <c r="D32" s="19" t="str">
        <f>IF(INDEX([1]DataVD!$K$166:$K$242,MATCH($J32,[1]DataVD!$I$166:$I$242,0),1)=$M32,2,"")</f>
        <v/>
      </c>
      <c r="E32" s="19" t="str">
        <f t="shared" si="3"/>
        <v/>
      </c>
      <c r="F32" s="19" t="str">
        <f t="shared" si="4"/>
        <v/>
      </c>
      <c r="G32" s="19" t="str">
        <f t="shared" si="5"/>
        <v/>
      </c>
      <c r="H32" s="19">
        <f>IF(INDEX([1]DataVD!$L$166:$L$242,MATCH($J32,[1]DataVD!$I$166:$I$242,0),1)=$M32,5,"")</f>
        <v>5</v>
      </c>
      <c r="I32" s="25" t="str">
        <f t="shared" si="6"/>
        <v/>
      </c>
      <c r="J32" s="18" t="s">
        <v>58</v>
      </c>
      <c r="K32" s="14"/>
      <c r="L32" s="16" t="s">
        <v>33</v>
      </c>
      <c r="M32" s="16">
        <v>5.85</v>
      </c>
      <c r="N32" s="16">
        <v>5.83</v>
      </c>
      <c r="O32" s="16">
        <f t="shared" si="0"/>
        <v>-1.9999999999999574E-2</v>
      </c>
      <c r="P32" s="16">
        <v>-0.32</v>
      </c>
      <c r="Q32" s="16">
        <v>-0.31</v>
      </c>
      <c r="R32" s="16">
        <f t="shared" si="1"/>
        <v>-1.0000000000000009E-2</v>
      </c>
      <c r="S32" s="16"/>
      <c r="T32" s="16"/>
      <c r="U32" s="16"/>
      <c r="V32" s="16"/>
      <c r="W32" s="16"/>
    </row>
    <row r="33" spans="1:23" x14ac:dyDescent="0.3">
      <c r="A33" s="19" t="str">
        <f>IF(K33="","",MAX($A$15:A32)+1)</f>
        <v/>
      </c>
      <c r="B33" s="19">
        <v>5</v>
      </c>
      <c r="C33" s="19" t="str">
        <f t="shared" si="2"/>
        <v/>
      </c>
      <c r="D33" s="19" t="str">
        <f>IF(INDEX([1]DataVD!$K$166:$K$242,MATCH($J33,[1]DataVD!$I$166:$I$242,0),1)=$M33,2,"")</f>
        <v/>
      </c>
      <c r="E33" s="19" t="str">
        <f t="shared" si="3"/>
        <v/>
      </c>
      <c r="F33" s="19" t="str">
        <f t="shared" si="4"/>
        <v/>
      </c>
      <c r="G33" s="19" t="str">
        <f t="shared" si="5"/>
        <v/>
      </c>
      <c r="H33" s="19" t="str">
        <f>IF(INDEX([1]DataVD!$L$166:$L$242,MATCH($J33,[1]DataVD!$I$166:$I$242,0),1)=$M33,5,"")</f>
        <v/>
      </c>
      <c r="I33" s="25">
        <f t="shared" si="6"/>
        <v>6</v>
      </c>
      <c r="J33" s="18" t="s">
        <v>58</v>
      </c>
      <c r="K33" s="14"/>
      <c r="L33" s="16" t="s">
        <v>33</v>
      </c>
      <c r="M33" s="16">
        <v>3.85</v>
      </c>
      <c r="N33" s="16">
        <v>3.86</v>
      </c>
      <c r="O33" s="16">
        <f t="shared" si="0"/>
        <v>9.9999999999997868E-3</v>
      </c>
      <c r="P33" s="16">
        <v>-0.32</v>
      </c>
      <c r="Q33" s="16">
        <v>-0.33</v>
      </c>
      <c r="R33" s="16">
        <f t="shared" si="1"/>
        <v>1.0000000000000009E-2</v>
      </c>
      <c r="S33" s="16"/>
      <c r="T33" s="16"/>
      <c r="U33" s="16"/>
      <c r="V33" s="16"/>
      <c r="W33" s="16"/>
    </row>
    <row r="34" spans="1:23" x14ac:dyDescent="0.3">
      <c r="A34" s="18">
        <f>IF(K34="","",MAX($A$15:A33)+1)</f>
        <v>3</v>
      </c>
      <c r="B34" s="18">
        <v>5</v>
      </c>
      <c r="C34" s="18">
        <f t="shared" si="2"/>
        <v>1</v>
      </c>
      <c r="D34" s="18" t="str">
        <f>IF(INDEX([1]DataVD!$K$166:$K$242,MATCH($J34,[1]DataVD!$I$166:$I$242,0),1)=$M34,2,"")</f>
        <v/>
      </c>
      <c r="E34" s="18" t="str">
        <f t="shared" si="3"/>
        <v/>
      </c>
      <c r="F34" s="18" t="str">
        <f t="shared" si="4"/>
        <v/>
      </c>
      <c r="G34" s="18" t="str">
        <f t="shared" si="5"/>
        <v/>
      </c>
      <c r="H34" s="18" t="str">
        <f>IF(INDEX([1]DataVD!$L$166:$L$242,MATCH($J34,[1]DataVD!$I$166:$I$242,0),1)=$M34,5,"")</f>
        <v/>
      </c>
      <c r="I34" s="25" t="str">
        <f t="shared" si="6"/>
        <v/>
      </c>
      <c r="J34" s="18" t="s">
        <v>34</v>
      </c>
      <c r="K34" s="12">
        <v>75.62</v>
      </c>
      <c r="L34" s="13" t="s">
        <v>31</v>
      </c>
      <c r="M34" s="13">
        <v>3.57</v>
      </c>
      <c r="N34" s="13">
        <v>3.58</v>
      </c>
      <c r="O34" s="13">
        <f t="shared" si="0"/>
        <v>1.0000000000000231E-2</v>
      </c>
      <c r="P34" s="13">
        <v>-0.34</v>
      </c>
      <c r="Q34" s="13">
        <v>-0.35</v>
      </c>
      <c r="R34" s="13">
        <f t="shared" si="1"/>
        <v>9.9999999999999534E-3</v>
      </c>
      <c r="S34" s="13">
        <v>3.96</v>
      </c>
      <c r="T34" s="13">
        <v>14.78</v>
      </c>
      <c r="U34" s="13">
        <v>5.51</v>
      </c>
      <c r="V34" s="13">
        <v>4.0999999999999996</v>
      </c>
      <c r="W34" s="13"/>
    </row>
    <row r="35" spans="1:23" hidden="1" x14ac:dyDescent="0.3">
      <c r="A35" s="18" t="str">
        <f>IF(K35="","",MAX($A$15:A34)+1)</f>
        <v/>
      </c>
      <c r="B35" s="18">
        <v>4</v>
      </c>
      <c r="C35" s="18" t="str">
        <f t="shared" si="2"/>
        <v/>
      </c>
      <c r="D35" s="18" t="str">
        <f>IF(INDEX([1]DataVD!$K$166:$K$242,MATCH($J35,[1]DataVD!$I$166:$I$242,0),1)=$M35,2,"")</f>
        <v/>
      </c>
      <c r="E35" s="18" t="str">
        <f t="shared" si="3"/>
        <v/>
      </c>
      <c r="F35" s="18" t="str">
        <f t="shared" si="4"/>
        <v/>
      </c>
      <c r="G35" s="18" t="str">
        <f t="shared" si="5"/>
        <v/>
      </c>
      <c r="H35" s="18" t="str">
        <f>IF(INDEX([1]DataVD!$L$166:$L$242,MATCH($J35,[1]DataVD!$I$166:$I$242,0),1)=$M35,5,"")</f>
        <v/>
      </c>
      <c r="I35" s="25" t="str">
        <f t="shared" si="6"/>
        <v/>
      </c>
      <c r="J35" s="18" t="s">
        <v>34</v>
      </c>
      <c r="K35" s="11"/>
      <c r="L35" s="13" t="s">
        <v>31</v>
      </c>
      <c r="M35" s="13">
        <v>5.32</v>
      </c>
      <c r="N35" s="13">
        <v>5.36</v>
      </c>
      <c r="O35" s="13">
        <f t="shared" si="0"/>
        <v>4.0000000000000036E-2</v>
      </c>
      <c r="P35" s="13">
        <v>-0.25</v>
      </c>
      <c r="Q35" s="13">
        <v>-0.24</v>
      </c>
      <c r="R35" s="13">
        <f t="shared" si="1"/>
        <v>-1.0000000000000009E-2</v>
      </c>
      <c r="S35" s="13"/>
      <c r="T35" s="13"/>
      <c r="U35" s="13"/>
      <c r="V35" s="13"/>
      <c r="W35" s="13"/>
    </row>
    <row r="36" spans="1:23" x14ac:dyDescent="0.3">
      <c r="A36" s="18" t="str">
        <f>IF(K36="","",MAX($A$15:A35)+1)</f>
        <v/>
      </c>
      <c r="B36" s="18">
        <v>3</v>
      </c>
      <c r="C36" s="18" t="str">
        <f t="shared" si="2"/>
        <v/>
      </c>
      <c r="D36" s="18">
        <f>IF(INDEX([1]DataVD!$K$166:$K$242,MATCH($J36,[1]DataVD!$I$166:$I$242,0),1)=$M36,2,"")</f>
        <v>2</v>
      </c>
      <c r="E36" s="18" t="str">
        <f t="shared" si="3"/>
        <v/>
      </c>
      <c r="F36" s="18" t="str">
        <f t="shared" si="4"/>
        <v/>
      </c>
      <c r="G36" s="18" t="str">
        <f t="shared" si="5"/>
        <v/>
      </c>
      <c r="H36" s="18" t="str">
        <f>IF(INDEX([1]DataVD!$L$166:$L$242,MATCH($J36,[1]DataVD!$I$166:$I$242,0),1)=$M36,5,"")</f>
        <v/>
      </c>
      <c r="I36" s="25" t="str">
        <f t="shared" si="6"/>
        <v/>
      </c>
      <c r="J36" s="18" t="s">
        <v>34</v>
      </c>
      <c r="K36" s="11"/>
      <c r="L36" s="13" t="s">
        <v>31</v>
      </c>
      <c r="M36" s="13">
        <v>5.51</v>
      </c>
      <c r="N36" s="13">
        <v>5.47</v>
      </c>
      <c r="O36" s="13">
        <f t="shared" si="0"/>
        <v>-4.0000000000000036E-2</v>
      </c>
      <c r="P36" s="13">
        <v>-0.1</v>
      </c>
      <c r="Q36" s="13">
        <v>-0.11</v>
      </c>
      <c r="R36" s="13">
        <f t="shared" si="1"/>
        <v>9.999999999999995E-3</v>
      </c>
      <c r="S36" s="13"/>
      <c r="T36" s="13"/>
      <c r="U36" s="13"/>
      <c r="V36" s="13"/>
      <c r="W36" s="13"/>
    </row>
    <row r="37" spans="1:23" x14ac:dyDescent="0.3">
      <c r="A37" s="18" t="str">
        <f>IF(K37="","",MAX($A$15:A36)+1)</f>
        <v/>
      </c>
      <c r="B37" s="18">
        <v>2</v>
      </c>
      <c r="C37" s="18" t="str">
        <f t="shared" si="2"/>
        <v/>
      </c>
      <c r="D37" s="18" t="str">
        <f>IF(INDEX([1]DataVD!$K$166:$K$242,MATCH($J37,[1]DataVD!$I$166:$I$242,0),1)=$M37,2,"")</f>
        <v/>
      </c>
      <c r="E37" s="18">
        <f t="shared" si="3"/>
        <v>3</v>
      </c>
      <c r="F37" s="18" t="str">
        <f t="shared" si="4"/>
        <v/>
      </c>
      <c r="G37" s="18" t="str">
        <f t="shared" si="5"/>
        <v/>
      </c>
      <c r="H37" s="18" t="str">
        <f>IF(INDEX([1]DataVD!$L$166:$L$242,MATCH($J37,[1]DataVD!$I$166:$I$242,0),1)=$M37,5,"")</f>
        <v/>
      </c>
      <c r="I37" s="25" t="str">
        <f t="shared" si="6"/>
        <v/>
      </c>
      <c r="J37" s="18" t="s">
        <v>34</v>
      </c>
      <c r="K37" s="11"/>
      <c r="L37" s="13" t="s">
        <v>31</v>
      </c>
      <c r="M37" s="13">
        <v>5.27</v>
      </c>
      <c r="N37" s="13">
        <v>5.26</v>
      </c>
      <c r="O37" s="13">
        <f t="shared" si="0"/>
        <v>-9.9999999999997868E-3</v>
      </c>
      <c r="P37" s="13">
        <v>-0.55000000000000004</v>
      </c>
      <c r="Q37" s="13">
        <v>-0.55000000000000004</v>
      </c>
      <c r="R37" s="13">
        <f t="shared" si="1"/>
        <v>0</v>
      </c>
      <c r="S37" s="13"/>
      <c r="T37" s="13"/>
      <c r="U37" s="13"/>
      <c r="V37" s="13"/>
      <c r="W37" s="13"/>
    </row>
    <row r="38" spans="1:23" hidden="1" x14ac:dyDescent="0.3">
      <c r="A38" s="18" t="str">
        <f>IF(K38="","",MAX($A$15:A37)+1)</f>
        <v/>
      </c>
      <c r="B38" s="18">
        <v>1</v>
      </c>
      <c r="C38" s="18" t="str">
        <f t="shared" si="2"/>
        <v/>
      </c>
      <c r="D38" s="18" t="str">
        <f>IF(INDEX([1]DataVD!$K$166:$K$242,MATCH($J38,[1]DataVD!$I$166:$I$242,0),1)=$M38,2,"")</f>
        <v/>
      </c>
      <c r="E38" s="18" t="str">
        <f t="shared" si="3"/>
        <v/>
      </c>
      <c r="F38" s="18" t="str">
        <f t="shared" si="4"/>
        <v/>
      </c>
      <c r="G38" s="18" t="str">
        <f t="shared" si="5"/>
        <v/>
      </c>
      <c r="H38" s="18" t="str">
        <f>IF(INDEX([1]DataVD!$L$166:$L$242,MATCH($J38,[1]DataVD!$I$166:$I$242,0),1)=$M38,5,"")</f>
        <v/>
      </c>
      <c r="I38" s="25" t="str">
        <f t="shared" si="6"/>
        <v/>
      </c>
      <c r="J38" s="18" t="s">
        <v>34</v>
      </c>
      <c r="K38" s="11"/>
      <c r="L38" s="13" t="s">
        <v>31</v>
      </c>
      <c r="M38" s="13">
        <v>1.3</v>
      </c>
      <c r="N38" s="13">
        <v>1.27</v>
      </c>
      <c r="O38" s="13">
        <f t="shared" si="0"/>
        <v>-3.0000000000000027E-2</v>
      </c>
      <c r="P38" s="13">
        <v>-0.75</v>
      </c>
      <c r="Q38" s="13">
        <v>-0.73</v>
      </c>
      <c r="R38" s="13">
        <f t="shared" si="1"/>
        <v>-2.0000000000000018E-2</v>
      </c>
      <c r="S38" s="13"/>
      <c r="T38" s="13"/>
      <c r="U38" s="13"/>
      <c r="V38" s="13"/>
      <c r="W38" s="13"/>
    </row>
    <row r="39" spans="1:23" x14ac:dyDescent="0.3">
      <c r="A39" s="18" t="str">
        <f>IF(K39="","",MAX($A$15:A38)+1)</f>
        <v/>
      </c>
      <c r="B39" s="18">
        <v>0</v>
      </c>
      <c r="C39" s="18" t="str">
        <f t="shared" si="2"/>
        <v/>
      </c>
      <c r="D39" s="18" t="str">
        <f>IF(INDEX([1]DataVD!$K$166:$K$242,MATCH($J39,[1]DataVD!$I$166:$I$242,0),1)=$M39,2,"")</f>
        <v/>
      </c>
      <c r="E39" s="18" t="str">
        <f t="shared" si="3"/>
        <v/>
      </c>
      <c r="F39" s="18">
        <f t="shared" si="4"/>
        <v>0</v>
      </c>
      <c r="G39" s="18" t="str">
        <f t="shared" si="5"/>
        <v/>
      </c>
      <c r="H39" s="18" t="str">
        <f>IF(INDEX([1]DataVD!$L$166:$L$242,MATCH($J39,[1]DataVD!$I$166:$I$242,0),1)=$M39,5,"")</f>
        <v/>
      </c>
      <c r="I39" s="25" t="str">
        <f t="shared" si="6"/>
        <v/>
      </c>
      <c r="J39" s="18" t="s">
        <v>34</v>
      </c>
      <c r="K39" s="11"/>
      <c r="L39" s="13" t="s">
        <v>32</v>
      </c>
      <c r="M39" s="13">
        <v>0</v>
      </c>
      <c r="N39" s="13">
        <v>0</v>
      </c>
      <c r="O39" s="13">
        <f t="shared" si="0"/>
        <v>0</v>
      </c>
      <c r="P39" s="13">
        <v>-0.5</v>
      </c>
      <c r="Q39" s="13">
        <v>-0.5</v>
      </c>
      <c r="R39" s="13">
        <f t="shared" si="1"/>
        <v>0</v>
      </c>
      <c r="S39" s="13"/>
      <c r="T39" s="13"/>
      <c r="U39" s="13"/>
      <c r="V39" s="13"/>
      <c r="W39" s="13"/>
    </row>
    <row r="40" spans="1:23" hidden="1" x14ac:dyDescent="0.3">
      <c r="A40" s="18" t="str">
        <f>IF(K40="","",MAX($A$15:A39)+1)</f>
        <v/>
      </c>
      <c r="B40" s="18">
        <v>1</v>
      </c>
      <c r="C40" s="18" t="str">
        <f t="shared" si="2"/>
        <v/>
      </c>
      <c r="D40" s="18" t="str">
        <f>IF(INDEX([1]DataVD!$K$166:$K$242,MATCH($J40,[1]DataVD!$I$166:$I$242,0),1)=$M40,2,"")</f>
        <v/>
      </c>
      <c r="E40" s="18" t="str">
        <f t="shared" si="3"/>
        <v/>
      </c>
      <c r="F40" s="18" t="str">
        <f t="shared" si="4"/>
        <v/>
      </c>
      <c r="G40" s="18" t="str">
        <f t="shared" si="5"/>
        <v/>
      </c>
      <c r="H40" s="18" t="str">
        <f>IF(INDEX([1]DataVD!$L$166:$L$242,MATCH($J40,[1]DataVD!$I$166:$I$242,0),1)=$M40,5,"")</f>
        <v/>
      </c>
      <c r="I40" s="25" t="str">
        <f t="shared" si="6"/>
        <v/>
      </c>
      <c r="J40" s="18" t="s">
        <v>34</v>
      </c>
      <c r="K40" s="11"/>
      <c r="L40" s="13" t="s">
        <v>33</v>
      </c>
      <c r="M40" s="13">
        <v>0.37</v>
      </c>
      <c r="N40" s="13">
        <v>0.35</v>
      </c>
      <c r="O40" s="13">
        <f t="shared" si="0"/>
        <v>-2.0000000000000018E-2</v>
      </c>
      <c r="P40" s="13">
        <v>0.55000000000000004</v>
      </c>
      <c r="Q40" s="13">
        <v>0.56999999999999995</v>
      </c>
      <c r="R40" s="13">
        <f t="shared" si="1"/>
        <v>1.9999999999999907E-2</v>
      </c>
      <c r="S40" s="13"/>
      <c r="T40" s="13"/>
      <c r="U40" s="13"/>
      <c r="V40" s="13"/>
      <c r="W40" s="13"/>
    </row>
    <row r="41" spans="1:23" x14ac:dyDescent="0.3">
      <c r="A41" s="18" t="str">
        <f>IF(K41="","",MAX($A$15:A40)+1)</f>
        <v/>
      </c>
      <c r="B41" s="18">
        <v>2</v>
      </c>
      <c r="C41" s="18" t="str">
        <f t="shared" si="2"/>
        <v/>
      </c>
      <c r="D41" s="18" t="str">
        <f>IF(INDEX([1]DataVD!$K$166:$K$242,MATCH($J41,[1]DataVD!$I$166:$I$242,0),1)=$M41,2,"")</f>
        <v/>
      </c>
      <c r="E41" s="18" t="str">
        <f t="shared" si="3"/>
        <v/>
      </c>
      <c r="F41" s="18" t="str">
        <f t="shared" si="4"/>
        <v/>
      </c>
      <c r="G41" s="18">
        <f t="shared" si="5"/>
        <v>4</v>
      </c>
      <c r="H41" s="18" t="str">
        <f>IF(INDEX([1]DataVD!$L$166:$L$242,MATCH($J41,[1]DataVD!$I$166:$I$242,0),1)=$M41,5,"")</f>
        <v/>
      </c>
      <c r="I41" s="25" t="str">
        <f t="shared" si="6"/>
        <v/>
      </c>
      <c r="J41" s="18" t="s">
        <v>34</v>
      </c>
      <c r="K41" s="11"/>
      <c r="L41" s="13" t="s">
        <v>33</v>
      </c>
      <c r="M41" s="13">
        <v>3.8</v>
      </c>
      <c r="N41" s="13">
        <v>3.82</v>
      </c>
      <c r="O41" s="13">
        <f t="shared" si="0"/>
        <v>2.0000000000000018E-2</v>
      </c>
      <c r="P41" s="13">
        <v>0.54</v>
      </c>
      <c r="Q41" s="13">
        <v>0.56000000000000005</v>
      </c>
      <c r="R41" s="13">
        <f t="shared" si="1"/>
        <v>2.0000000000000018E-2</v>
      </c>
      <c r="S41" s="13"/>
      <c r="T41" s="13"/>
      <c r="U41" s="13"/>
      <c r="V41" s="13"/>
      <c r="W41" s="13"/>
    </row>
    <row r="42" spans="1:23" x14ac:dyDescent="0.3">
      <c r="A42" s="18" t="str">
        <f>IF(K42="","",MAX($A$15:A41)+1)</f>
        <v/>
      </c>
      <c r="B42" s="18">
        <v>3</v>
      </c>
      <c r="C42" s="18" t="str">
        <f t="shared" si="2"/>
        <v/>
      </c>
      <c r="D42" s="18" t="str">
        <f>IF(INDEX([1]DataVD!$K$166:$K$242,MATCH($J42,[1]DataVD!$I$166:$I$242,0),1)=$M42,2,"")</f>
        <v/>
      </c>
      <c r="E42" s="18" t="str">
        <f t="shared" si="3"/>
        <v/>
      </c>
      <c r="F42" s="18" t="str">
        <f t="shared" si="4"/>
        <v/>
      </c>
      <c r="G42" s="18" t="str">
        <f t="shared" si="5"/>
        <v/>
      </c>
      <c r="H42" s="18">
        <f>IF(INDEX([1]DataVD!$L$166:$L$242,MATCH($J42,[1]DataVD!$I$166:$I$242,0),1)=$M42,5,"")</f>
        <v>5</v>
      </c>
      <c r="I42" s="25" t="str">
        <f t="shared" si="6"/>
        <v/>
      </c>
      <c r="J42" s="18" t="s">
        <v>34</v>
      </c>
      <c r="K42" s="11"/>
      <c r="L42" s="13" t="s">
        <v>33</v>
      </c>
      <c r="M42" s="13">
        <v>4.0999999999999996</v>
      </c>
      <c r="N42" s="13">
        <v>4.0999999999999996</v>
      </c>
      <c r="O42" s="13">
        <f t="shared" si="0"/>
        <v>0</v>
      </c>
      <c r="P42" s="13">
        <v>0.84</v>
      </c>
      <c r="Q42" s="13">
        <v>0.83</v>
      </c>
      <c r="R42" s="13">
        <f t="shared" si="1"/>
        <v>-1.0000000000000009E-2</v>
      </c>
      <c r="S42" s="13"/>
      <c r="T42" s="13"/>
      <c r="U42" s="13"/>
      <c r="V42" s="13"/>
      <c r="W42" s="13"/>
    </row>
    <row r="43" spans="1:23" x14ac:dyDescent="0.3">
      <c r="A43" s="18" t="str">
        <f>IF(K43="","",MAX($A$15:A42)+1)</f>
        <v/>
      </c>
      <c r="B43" s="18">
        <v>4</v>
      </c>
      <c r="C43" s="18" t="str">
        <f t="shared" si="2"/>
        <v/>
      </c>
      <c r="D43" s="18" t="str">
        <f>IF(INDEX([1]DataVD!$K$166:$K$242,MATCH($J43,[1]DataVD!$I$166:$I$242,0),1)=$M43,2,"")</f>
        <v/>
      </c>
      <c r="E43" s="18" t="str">
        <f t="shared" si="3"/>
        <v/>
      </c>
      <c r="F43" s="18" t="str">
        <f t="shared" si="4"/>
        <v/>
      </c>
      <c r="G43" s="18" t="str">
        <f t="shared" si="5"/>
        <v/>
      </c>
      <c r="H43" s="18" t="str">
        <f>IF(INDEX([1]DataVD!$L$166:$L$242,MATCH($J43,[1]DataVD!$I$166:$I$242,0),1)=$M43,5,"")</f>
        <v/>
      </c>
      <c r="I43" s="25">
        <f t="shared" si="6"/>
        <v>6</v>
      </c>
      <c r="J43" s="18" t="s">
        <v>34</v>
      </c>
      <c r="K43" s="11"/>
      <c r="L43" s="13" t="s">
        <v>33</v>
      </c>
      <c r="M43" s="13">
        <v>2.1</v>
      </c>
      <c r="N43" s="13">
        <v>2.13</v>
      </c>
      <c r="O43" s="13">
        <f t="shared" si="0"/>
        <v>2.9999999999999805E-2</v>
      </c>
      <c r="P43" s="13">
        <v>0.85</v>
      </c>
      <c r="Q43" s="13">
        <v>0.83</v>
      </c>
      <c r="R43" s="13">
        <f t="shared" si="1"/>
        <v>-2.0000000000000018E-2</v>
      </c>
      <c r="S43" s="13"/>
      <c r="T43" s="13"/>
      <c r="U43" s="13"/>
      <c r="V43" s="13"/>
      <c r="W43" s="13"/>
    </row>
    <row r="44" spans="1:23" x14ac:dyDescent="0.3">
      <c r="A44" s="19">
        <f>IF(K44="","",MAX($A$15:A43)+1)</f>
        <v>4</v>
      </c>
      <c r="B44" s="19">
        <v>6</v>
      </c>
      <c r="C44" s="19">
        <f t="shared" si="2"/>
        <v>1</v>
      </c>
      <c r="D44" s="19" t="str">
        <f>IF(INDEX([1]DataVD!$K$166:$K$242,MATCH($J44,[1]DataVD!$I$166:$I$242,0),1)=$M44,2,"")</f>
        <v/>
      </c>
      <c r="E44" s="19" t="str">
        <f t="shared" si="3"/>
        <v/>
      </c>
      <c r="F44" s="19" t="str">
        <f t="shared" si="4"/>
        <v/>
      </c>
      <c r="G44" s="19" t="str">
        <f t="shared" si="5"/>
        <v/>
      </c>
      <c r="H44" s="19" t="str">
        <f>IF(INDEX([1]DataVD!$L$166:$L$242,MATCH($J44,[1]DataVD!$I$166:$I$242,0),1)=$M44,5,"")</f>
        <v/>
      </c>
      <c r="I44" s="25" t="str">
        <f t="shared" si="6"/>
        <v/>
      </c>
      <c r="J44" s="18" t="s">
        <v>59</v>
      </c>
      <c r="K44" s="15">
        <v>80</v>
      </c>
      <c r="L44" s="16" t="s">
        <v>31</v>
      </c>
      <c r="M44" s="16">
        <v>4.1900000000000004</v>
      </c>
      <c r="N44" s="16">
        <v>4.2</v>
      </c>
      <c r="O44" s="16">
        <f t="shared" si="0"/>
        <v>9.9999999999997868E-3</v>
      </c>
      <c r="P44" s="16">
        <v>0.13</v>
      </c>
      <c r="Q44" s="16">
        <v>0.12</v>
      </c>
      <c r="R44" s="16">
        <f t="shared" si="1"/>
        <v>-1.0000000000000009E-2</v>
      </c>
      <c r="S44" s="16">
        <v>1.88</v>
      </c>
      <c r="T44" s="16">
        <v>16.97</v>
      </c>
      <c r="U44" s="16">
        <v>5.87</v>
      </c>
      <c r="V44" s="16">
        <v>5.78</v>
      </c>
      <c r="W44" s="16"/>
    </row>
    <row r="45" spans="1:23" hidden="1" x14ac:dyDescent="0.3">
      <c r="A45" s="19" t="str">
        <f>IF(K45="","",MAX($A$15:A44)+1)</f>
        <v/>
      </c>
      <c r="B45" s="19">
        <v>5</v>
      </c>
      <c r="C45" s="19" t="str">
        <f t="shared" si="2"/>
        <v/>
      </c>
      <c r="D45" s="19" t="str">
        <f>IF(INDEX([1]DataVD!$K$166:$K$242,MATCH($J45,[1]DataVD!$I$166:$I$242,0),1)=$M45,2,"")</f>
        <v/>
      </c>
      <c r="E45" s="19" t="str">
        <f t="shared" si="3"/>
        <v/>
      </c>
      <c r="F45" s="19" t="str">
        <f t="shared" si="4"/>
        <v/>
      </c>
      <c r="G45" s="19" t="str">
        <f t="shared" si="5"/>
        <v/>
      </c>
      <c r="H45" s="19" t="str">
        <f>IF(INDEX([1]DataVD!$L$166:$L$242,MATCH($J45,[1]DataVD!$I$166:$I$242,0),1)=$M45,5,"")</f>
        <v/>
      </c>
      <c r="I45" s="25" t="str">
        <f t="shared" si="6"/>
        <v/>
      </c>
      <c r="J45" s="18" t="s">
        <v>59</v>
      </c>
      <c r="K45" s="14"/>
      <c r="L45" s="16" t="s">
        <v>31</v>
      </c>
      <c r="M45" s="16">
        <v>4.58</v>
      </c>
      <c r="N45" s="16">
        <v>4.5999999999999996</v>
      </c>
      <c r="O45" s="16">
        <f t="shared" si="0"/>
        <v>1.9999999999999574E-2</v>
      </c>
      <c r="P45" s="16">
        <v>-0.45</v>
      </c>
      <c r="Q45" s="16">
        <v>-0.44</v>
      </c>
      <c r="R45" s="16">
        <f t="shared" si="1"/>
        <v>-1.0000000000000009E-2</v>
      </c>
      <c r="S45" s="16"/>
      <c r="T45" s="16"/>
      <c r="U45" s="16"/>
      <c r="V45" s="16"/>
      <c r="W45" s="16"/>
    </row>
    <row r="46" spans="1:23" x14ac:dyDescent="0.3">
      <c r="A46" s="19" t="str">
        <f>IF(K46="","",MAX($A$15:A45)+1)</f>
        <v/>
      </c>
      <c r="B46" s="19">
        <v>4</v>
      </c>
      <c r="C46" s="19" t="str">
        <f t="shared" si="2"/>
        <v/>
      </c>
      <c r="D46" s="19">
        <f>IF(INDEX([1]DataVD!$K$166:$K$242,MATCH($J46,[1]DataVD!$I$166:$I$242,0),1)=$M46,2,"")</f>
        <v>2</v>
      </c>
      <c r="E46" s="19" t="str">
        <f t="shared" si="3"/>
        <v/>
      </c>
      <c r="F46" s="19" t="str">
        <f t="shared" si="4"/>
        <v/>
      </c>
      <c r="G46" s="19" t="str">
        <f t="shared" si="5"/>
        <v/>
      </c>
      <c r="H46" s="19" t="str">
        <f>IF(INDEX([1]DataVD!$L$166:$L$242,MATCH($J46,[1]DataVD!$I$166:$I$242,0),1)=$M46,5,"")</f>
        <v/>
      </c>
      <c r="I46" s="25" t="str">
        <f t="shared" si="6"/>
        <v/>
      </c>
      <c r="J46" s="18" t="s">
        <v>59</v>
      </c>
      <c r="K46" s="14"/>
      <c r="L46" s="16" t="s">
        <v>31</v>
      </c>
      <c r="M46" s="16">
        <v>5.87</v>
      </c>
      <c r="N46" s="16">
        <v>5.91</v>
      </c>
      <c r="O46" s="16">
        <f t="shared" si="0"/>
        <v>4.0000000000000036E-2</v>
      </c>
      <c r="P46" s="16">
        <v>-0.34</v>
      </c>
      <c r="Q46" s="16">
        <v>-0.33</v>
      </c>
      <c r="R46" s="16">
        <f t="shared" si="1"/>
        <v>-1.0000000000000009E-2</v>
      </c>
      <c r="S46" s="16"/>
      <c r="T46" s="16"/>
      <c r="U46" s="16"/>
      <c r="V46" s="16"/>
      <c r="W46" s="16"/>
    </row>
    <row r="47" spans="1:23" x14ac:dyDescent="0.3">
      <c r="A47" s="19" t="str">
        <f>IF(K47="","",MAX($A$15:A46)+1)</f>
        <v/>
      </c>
      <c r="B47" s="19">
        <v>3</v>
      </c>
      <c r="C47" s="19" t="str">
        <f t="shared" si="2"/>
        <v/>
      </c>
      <c r="D47" s="19" t="str">
        <f>IF(INDEX([1]DataVD!$K$166:$K$242,MATCH($J47,[1]DataVD!$I$166:$I$242,0),1)=$M47,2,"")</f>
        <v/>
      </c>
      <c r="E47" s="19">
        <f t="shared" si="3"/>
        <v>3</v>
      </c>
      <c r="F47" s="19" t="str">
        <f t="shared" si="4"/>
        <v/>
      </c>
      <c r="G47" s="19" t="str">
        <f t="shared" si="5"/>
        <v/>
      </c>
      <c r="H47" s="19" t="str">
        <f>IF(INDEX([1]DataVD!$L$166:$L$242,MATCH($J47,[1]DataVD!$I$166:$I$242,0),1)=$M47,5,"")</f>
        <v/>
      </c>
      <c r="I47" s="25" t="str">
        <f t="shared" si="6"/>
        <v/>
      </c>
      <c r="J47" s="18" t="s">
        <v>59</v>
      </c>
      <c r="K47" s="14"/>
      <c r="L47" s="16" t="s">
        <v>31</v>
      </c>
      <c r="M47" s="16">
        <v>5.58</v>
      </c>
      <c r="N47" s="16">
        <v>5.6</v>
      </c>
      <c r="O47" s="16">
        <f t="shared" si="0"/>
        <v>1.9999999999999574E-2</v>
      </c>
      <c r="P47" s="16">
        <v>-0.67</v>
      </c>
      <c r="Q47" s="16">
        <v>-0.68</v>
      </c>
      <c r="R47" s="16">
        <f t="shared" si="1"/>
        <v>1.0000000000000009E-2</v>
      </c>
      <c r="S47" s="16"/>
      <c r="T47" s="16"/>
      <c r="U47" s="16"/>
      <c r="V47" s="16"/>
      <c r="W47" s="16"/>
    </row>
    <row r="48" spans="1:23" hidden="1" x14ac:dyDescent="0.3">
      <c r="A48" s="19" t="str">
        <f>IF(K48="","",MAX($A$15:A47)+1)</f>
        <v/>
      </c>
      <c r="B48" s="19">
        <v>2</v>
      </c>
      <c r="C48" s="19" t="str">
        <f t="shared" si="2"/>
        <v/>
      </c>
      <c r="D48" s="19" t="str">
        <f>IF(INDEX([1]DataVD!$K$166:$K$242,MATCH($J48,[1]DataVD!$I$166:$I$242,0),1)=$M48,2,"")</f>
        <v/>
      </c>
      <c r="E48" s="19" t="str">
        <f t="shared" si="3"/>
        <v/>
      </c>
      <c r="F48" s="19" t="str">
        <f t="shared" si="4"/>
        <v/>
      </c>
      <c r="G48" s="19" t="str">
        <f t="shared" si="5"/>
        <v/>
      </c>
      <c r="H48" s="19" t="str">
        <f>IF(INDEX([1]DataVD!$L$166:$L$242,MATCH($J48,[1]DataVD!$I$166:$I$242,0),1)=$M48,5,"")</f>
        <v/>
      </c>
      <c r="I48" s="25" t="str">
        <f t="shared" si="6"/>
        <v/>
      </c>
      <c r="J48" s="18" t="s">
        <v>59</v>
      </c>
      <c r="K48" s="14"/>
      <c r="L48" s="16" t="s">
        <v>31</v>
      </c>
      <c r="M48" s="16">
        <v>4.58</v>
      </c>
      <c r="N48" s="16">
        <v>4.58</v>
      </c>
      <c r="O48" s="16">
        <f t="shared" si="0"/>
        <v>0</v>
      </c>
      <c r="P48" s="16">
        <v>-0.75</v>
      </c>
      <c r="Q48" s="16">
        <v>-0.75</v>
      </c>
      <c r="R48" s="16">
        <f t="shared" si="1"/>
        <v>0</v>
      </c>
      <c r="S48" s="16"/>
      <c r="T48" s="16"/>
      <c r="U48" s="16"/>
      <c r="V48" s="16"/>
      <c r="W48" s="16"/>
    </row>
    <row r="49" spans="1:23" hidden="1" x14ac:dyDescent="0.3">
      <c r="A49" s="19" t="str">
        <f>IF(K49="","",MAX($A$15:A48)+1)</f>
        <v/>
      </c>
      <c r="B49" s="19">
        <v>1</v>
      </c>
      <c r="C49" s="19" t="str">
        <f t="shared" si="2"/>
        <v/>
      </c>
      <c r="D49" s="19" t="str">
        <f>IF(INDEX([1]DataVD!$K$166:$K$242,MATCH($J49,[1]DataVD!$I$166:$I$242,0),1)=$M49,2,"")</f>
        <v/>
      </c>
      <c r="E49" s="19" t="str">
        <f t="shared" si="3"/>
        <v/>
      </c>
      <c r="F49" s="19" t="str">
        <f t="shared" si="4"/>
        <v/>
      </c>
      <c r="G49" s="19" t="str">
        <f t="shared" si="5"/>
        <v/>
      </c>
      <c r="H49" s="19" t="str">
        <f>IF(INDEX([1]DataVD!$L$166:$L$242,MATCH($J49,[1]DataVD!$I$166:$I$242,0),1)=$M49,5,"")</f>
        <v/>
      </c>
      <c r="I49" s="25" t="str">
        <f t="shared" si="6"/>
        <v/>
      </c>
      <c r="J49" s="18" t="s">
        <v>59</v>
      </c>
      <c r="K49" s="14"/>
      <c r="L49" s="16" t="s">
        <v>31</v>
      </c>
      <c r="M49" s="16">
        <v>3.73</v>
      </c>
      <c r="N49" s="16">
        <v>3.69</v>
      </c>
      <c r="O49" s="16">
        <f t="shared" si="0"/>
        <v>-4.0000000000000036E-2</v>
      </c>
      <c r="P49" s="16">
        <v>0.54</v>
      </c>
      <c r="Q49" s="16">
        <v>0.52</v>
      </c>
      <c r="R49" s="16">
        <f t="shared" si="1"/>
        <v>-2.0000000000000018E-2</v>
      </c>
      <c r="S49" s="16"/>
      <c r="T49" s="16"/>
      <c r="U49" s="16"/>
      <c r="V49" s="16"/>
      <c r="W49" s="16"/>
    </row>
    <row r="50" spans="1:23" x14ac:dyDescent="0.3">
      <c r="A50" s="19" t="str">
        <f>IF(K50="","",MAX($A$15:A49)+1)</f>
        <v/>
      </c>
      <c r="B50" s="19">
        <v>0</v>
      </c>
      <c r="C50" s="19" t="str">
        <f t="shared" si="2"/>
        <v/>
      </c>
      <c r="D50" s="19" t="str">
        <f>IF(INDEX([1]DataVD!$K$166:$K$242,MATCH($J50,[1]DataVD!$I$166:$I$242,0),1)=$M50,2,"")</f>
        <v/>
      </c>
      <c r="E50" s="19" t="str">
        <f t="shared" si="3"/>
        <v/>
      </c>
      <c r="F50" s="19">
        <f t="shared" si="4"/>
        <v>0</v>
      </c>
      <c r="G50" s="19" t="str">
        <f t="shared" si="5"/>
        <v/>
      </c>
      <c r="H50" s="19" t="str">
        <f>IF(INDEX([1]DataVD!$L$166:$L$242,MATCH($J50,[1]DataVD!$I$166:$I$242,0),1)=$M50,5,"")</f>
        <v/>
      </c>
      <c r="I50" s="25" t="str">
        <f t="shared" si="6"/>
        <v/>
      </c>
      <c r="J50" s="18" t="s">
        <v>59</v>
      </c>
      <c r="K50" s="14"/>
      <c r="L50" s="16" t="s">
        <v>32</v>
      </c>
      <c r="M50" s="16">
        <v>0</v>
      </c>
      <c r="N50" s="16">
        <v>0</v>
      </c>
      <c r="O50" s="16">
        <f t="shared" si="0"/>
        <v>0</v>
      </c>
      <c r="P50" s="16">
        <v>0.55000000000000004</v>
      </c>
      <c r="Q50" s="16">
        <v>0.56999999999999995</v>
      </c>
      <c r="R50" s="16">
        <f t="shared" si="1"/>
        <v>1.9999999999999907E-2</v>
      </c>
      <c r="S50" s="16"/>
      <c r="T50" s="16"/>
      <c r="U50" s="16"/>
      <c r="V50" s="16"/>
      <c r="W50" s="16"/>
    </row>
    <row r="51" spans="1:23" hidden="1" x14ac:dyDescent="0.3">
      <c r="A51" s="19" t="str">
        <f>IF(K51="","",MAX($A$15:A50)+1)</f>
        <v/>
      </c>
      <c r="B51" s="19">
        <v>1</v>
      </c>
      <c r="C51" s="19" t="str">
        <f t="shared" si="2"/>
        <v/>
      </c>
      <c r="D51" s="19" t="str">
        <f>IF(INDEX([1]DataVD!$K$166:$K$242,MATCH($J51,[1]DataVD!$I$166:$I$242,0),1)=$M51,2,"")</f>
        <v/>
      </c>
      <c r="E51" s="19" t="str">
        <f t="shared" si="3"/>
        <v/>
      </c>
      <c r="F51" s="19" t="str">
        <f t="shared" si="4"/>
        <v/>
      </c>
      <c r="G51" s="19" t="str">
        <f t="shared" si="5"/>
        <v/>
      </c>
      <c r="H51" s="19" t="str">
        <f>IF(INDEX([1]DataVD!$L$166:$L$242,MATCH($J51,[1]DataVD!$I$166:$I$242,0),1)=$M51,5,"")</f>
        <v/>
      </c>
      <c r="I51" s="25" t="str">
        <f t="shared" si="6"/>
        <v/>
      </c>
      <c r="J51" s="18" t="s">
        <v>59</v>
      </c>
      <c r="K51" s="14"/>
      <c r="L51" s="16" t="s">
        <v>33</v>
      </c>
      <c r="M51" s="16">
        <v>1.31</v>
      </c>
      <c r="N51" s="16">
        <v>1.29</v>
      </c>
      <c r="O51" s="16">
        <f t="shared" si="0"/>
        <v>-2.0000000000000018E-2</v>
      </c>
      <c r="P51" s="16">
        <v>0.56000000000000005</v>
      </c>
      <c r="Q51" s="16">
        <v>0.57999999999999996</v>
      </c>
      <c r="R51" s="16">
        <f t="shared" si="1"/>
        <v>1.9999999999999907E-2</v>
      </c>
      <c r="S51" s="16"/>
      <c r="T51" s="16"/>
      <c r="U51" s="16"/>
      <c r="V51" s="16"/>
      <c r="W51" s="16"/>
    </row>
    <row r="52" spans="1:23" hidden="1" x14ac:dyDescent="0.3">
      <c r="A52" s="19" t="str">
        <f>IF(K52="","",MAX($A$15:A51)+1)</f>
        <v/>
      </c>
      <c r="B52" s="19">
        <v>2</v>
      </c>
      <c r="C52" s="19" t="str">
        <f t="shared" si="2"/>
        <v/>
      </c>
      <c r="D52" s="19" t="str">
        <f>IF(INDEX([1]DataVD!$K$166:$K$242,MATCH($J52,[1]DataVD!$I$166:$I$242,0),1)=$M52,2,"")</f>
        <v/>
      </c>
      <c r="E52" s="19" t="str">
        <f t="shared" si="3"/>
        <v/>
      </c>
      <c r="F52" s="19" t="str">
        <f t="shared" si="4"/>
        <v/>
      </c>
      <c r="G52" s="19" t="str">
        <f t="shared" si="5"/>
        <v/>
      </c>
      <c r="H52" s="19" t="str">
        <f>IF(INDEX([1]DataVD!$L$166:$L$242,MATCH($J52,[1]DataVD!$I$166:$I$242,0),1)=$M52,5,"")</f>
        <v/>
      </c>
      <c r="I52" s="25" t="str">
        <f t="shared" si="6"/>
        <v/>
      </c>
      <c r="J52" s="18" t="s">
        <v>59</v>
      </c>
      <c r="K52" s="14"/>
      <c r="L52" s="16" t="s">
        <v>33</v>
      </c>
      <c r="M52" s="16">
        <v>2.92</v>
      </c>
      <c r="N52" s="16">
        <v>2.93</v>
      </c>
      <c r="O52" s="16">
        <f t="shared" si="0"/>
        <v>1.0000000000000231E-2</v>
      </c>
      <c r="P52" s="16">
        <v>-0.56999999999999995</v>
      </c>
      <c r="Q52" s="16">
        <v>-0.57999999999999996</v>
      </c>
      <c r="R52" s="16">
        <f t="shared" si="1"/>
        <v>1.0000000000000009E-2</v>
      </c>
      <c r="S52" s="16"/>
      <c r="T52" s="16"/>
      <c r="U52" s="16"/>
      <c r="V52" s="16"/>
      <c r="W52" s="16"/>
    </row>
    <row r="53" spans="1:23" x14ac:dyDescent="0.3">
      <c r="A53" s="19" t="str">
        <f>IF(K53="","",MAX($A$15:A52)+1)</f>
        <v/>
      </c>
      <c r="B53" s="19">
        <v>3</v>
      </c>
      <c r="C53" s="19" t="str">
        <f t="shared" si="2"/>
        <v/>
      </c>
      <c r="D53" s="19" t="str">
        <f>IF(INDEX([1]DataVD!$K$166:$K$242,MATCH($J53,[1]DataVD!$I$166:$I$242,0),1)=$M53,2,"")</f>
        <v/>
      </c>
      <c r="E53" s="19" t="str">
        <f t="shared" si="3"/>
        <v/>
      </c>
      <c r="F53" s="19" t="str">
        <f t="shared" si="4"/>
        <v/>
      </c>
      <c r="G53" s="19">
        <f t="shared" si="5"/>
        <v>4</v>
      </c>
      <c r="H53" s="19" t="str">
        <f>IF(INDEX([1]DataVD!$L$166:$L$242,MATCH($J53,[1]DataVD!$I$166:$I$242,0),1)=$M53,5,"")</f>
        <v/>
      </c>
      <c r="I53" s="25" t="str">
        <f t="shared" si="6"/>
        <v/>
      </c>
      <c r="J53" s="18" t="s">
        <v>59</v>
      </c>
      <c r="K53" s="14"/>
      <c r="L53" s="16" t="s">
        <v>33</v>
      </c>
      <c r="M53" s="16">
        <v>5.48</v>
      </c>
      <c r="N53" s="16">
        <v>5.52</v>
      </c>
      <c r="O53" s="16">
        <f t="shared" si="0"/>
        <v>3.9999999999999147E-2</v>
      </c>
      <c r="P53" s="16">
        <v>-0.56999999999999995</v>
      </c>
      <c r="Q53" s="16">
        <v>-0.57999999999999996</v>
      </c>
      <c r="R53" s="16">
        <f t="shared" si="1"/>
        <v>1.0000000000000009E-2</v>
      </c>
      <c r="S53" s="16"/>
      <c r="T53" s="16"/>
      <c r="U53" s="16"/>
      <c r="V53" s="16"/>
      <c r="W53" s="16"/>
    </row>
    <row r="54" spans="1:23" x14ac:dyDescent="0.3">
      <c r="A54" s="19" t="str">
        <f>IF(K54="","",MAX($A$15:A53)+1)</f>
        <v/>
      </c>
      <c r="B54" s="19">
        <v>4</v>
      </c>
      <c r="C54" s="19" t="str">
        <f t="shared" si="2"/>
        <v/>
      </c>
      <c r="D54" s="19" t="str">
        <f>IF(INDEX([1]DataVD!$K$166:$K$242,MATCH($J54,[1]DataVD!$I$166:$I$242,0),1)=$M54,2,"")</f>
        <v/>
      </c>
      <c r="E54" s="19" t="str">
        <f t="shared" si="3"/>
        <v/>
      </c>
      <c r="F54" s="19" t="str">
        <f t="shared" si="4"/>
        <v/>
      </c>
      <c r="G54" s="19" t="str">
        <f t="shared" si="5"/>
        <v/>
      </c>
      <c r="H54" s="19">
        <f>IF(INDEX([1]DataVD!$L$166:$L$242,MATCH($J54,[1]DataVD!$I$166:$I$242,0),1)=$M54,5,"")</f>
        <v>5</v>
      </c>
      <c r="I54" s="25" t="str">
        <f t="shared" si="6"/>
        <v/>
      </c>
      <c r="J54" s="18" t="s">
        <v>59</v>
      </c>
      <c r="K54" s="14"/>
      <c r="L54" s="16" t="s">
        <v>33</v>
      </c>
      <c r="M54" s="16">
        <v>5.78</v>
      </c>
      <c r="N54" s="16">
        <v>5.76</v>
      </c>
      <c r="O54" s="16">
        <f t="shared" si="0"/>
        <v>-2.0000000000000462E-2</v>
      </c>
      <c r="P54" s="16">
        <v>-0.27</v>
      </c>
      <c r="Q54" s="16">
        <v>-0.28999999999999998</v>
      </c>
      <c r="R54" s="16">
        <f t="shared" si="1"/>
        <v>1.9999999999999962E-2</v>
      </c>
      <c r="S54" s="16"/>
      <c r="T54" s="16"/>
      <c r="U54" s="16"/>
      <c r="V54" s="16"/>
      <c r="W54" s="16"/>
    </row>
    <row r="55" spans="1:23" x14ac:dyDescent="0.3">
      <c r="A55" s="19" t="str">
        <f>IF(K55="","",MAX($A$15:A54)+1)</f>
        <v/>
      </c>
      <c r="B55" s="19">
        <v>5</v>
      </c>
      <c r="C55" s="19" t="str">
        <f t="shared" si="2"/>
        <v/>
      </c>
      <c r="D55" s="19" t="str">
        <f>IF(INDEX([1]DataVD!$K$166:$K$242,MATCH($J55,[1]DataVD!$I$166:$I$242,0),1)=$M55,2,"")</f>
        <v/>
      </c>
      <c r="E55" s="19" t="str">
        <f t="shared" si="3"/>
        <v/>
      </c>
      <c r="F55" s="19" t="str">
        <f t="shared" si="4"/>
        <v/>
      </c>
      <c r="G55" s="19" t="str">
        <f t="shared" si="5"/>
        <v/>
      </c>
      <c r="H55" s="19" t="str">
        <f>IF(INDEX([1]DataVD!$L$166:$L$242,MATCH($J55,[1]DataVD!$I$166:$I$242,0),1)=$M55,5,"")</f>
        <v/>
      </c>
      <c r="I55" s="25">
        <f t="shared" si="6"/>
        <v>6</v>
      </c>
      <c r="J55" s="18" t="s">
        <v>59</v>
      </c>
      <c r="K55" s="14"/>
      <c r="L55" s="16" t="s">
        <v>33</v>
      </c>
      <c r="M55" s="16">
        <v>3.78</v>
      </c>
      <c r="N55" s="16">
        <v>3.77</v>
      </c>
      <c r="O55" s="16">
        <f t="shared" si="0"/>
        <v>-9.9999999999997868E-3</v>
      </c>
      <c r="P55" s="16">
        <v>-0.27</v>
      </c>
      <c r="Q55" s="16">
        <v>-0.28000000000000003</v>
      </c>
      <c r="R55" s="16">
        <f t="shared" si="1"/>
        <v>1.0000000000000009E-2</v>
      </c>
      <c r="S55" s="16"/>
      <c r="T55" s="16"/>
      <c r="U55" s="16"/>
      <c r="V55" s="16"/>
      <c r="W55" s="16"/>
    </row>
    <row r="56" spans="1:23" x14ac:dyDescent="0.3">
      <c r="A56" s="18">
        <f>IF(K56="","",MAX($A$15:A55)+1)</f>
        <v>5</v>
      </c>
      <c r="B56" s="18">
        <v>5</v>
      </c>
      <c r="C56" s="18">
        <f t="shared" si="2"/>
        <v>1</v>
      </c>
      <c r="D56" s="18" t="str">
        <f>IF(INDEX([1]DataVD!$K$166:$K$242,MATCH($J56,[1]DataVD!$I$166:$I$242,0),1)=$M56,2,"")</f>
        <v/>
      </c>
      <c r="E56" s="18" t="str">
        <f t="shared" si="3"/>
        <v/>
      </c>
      <c r="F56" s="18" t="str">
        <f t="shared" si="4"/>
        <v/>
      </c>
      <c r="G56" s="18" t="str">
        <f t="shared" si="5"/>
        <v/>
      </c>
      <c r="H56" s="18" t="str">
        <f>IF(INDEX([1]DataVD!$L$166:$L$242,MATCH($J56,[1]DataVD!$I$166:$I$242,0),1)=$M56,5,"")</f>
        <v/>
      </c>
      <c r="I56" s="25" t="str">
        <f t="shared" si="6"/>
        <v/>
      </c>
      <c r="J56" s="18" t="s">
        <v>35</v>
      </c>
      <c r="K56" s="12">
        <v>91.71</v>
      </c>
      <c r="L56" s="13" t="s">
        <v>31</v>
      </c>
      <c r="M56" s="13">
        <v>1.54</v>
      </c>
      <c r="N56" s="13">
        <v>1.5</v>
      </c>
      <c r="O56" s="13">
        <f t="shared" si="0"/>
        <v>-4.0000000000000036E-2</v>
      </c>
      <c r="P56" s="13">
        <v>1.1000000000000001</v>
      </c>
      <c r="Q56" s="13">
        <v>1.1200000000000001</v>
      </c>
      <c r="R56" s="13">
        <f t="shared" si="1"/>
        <v>2.0000000000000018E-2</v>
      </c>
      <c r="S56" s="13">
        <v>2.2599999999999998</v>
      </c>
      <c r="T56" s="13">
        <v>11.64</v>
      </c>
      <c r="U56" s="13">
        <v>3.53</v>
      </c>
      <c r="V56" s="13">
        <v>3.84</v>
      </c>
      <c r="W56" s="13"/>
    </row>
    <row r="57" spans="1:23" hidden="1" x14ac:dyDescent="0.3">
      <c r="A57" s="18" t="str">
        <f>IF(K57="","",MAX($A$15:A56)+1)</f>
        <v/>
      </c>
      <c r="B57" s="18">
        <v>4</v>
      </c>
      <c r="C57" s="18" t="str">
        <f t="shared" si="2"/>
        <v/>
      </c>
      <c r="D57" s="18" t="str">
        <f>IF(INDEX([1]DataVD!$K$166:$K$242,MATCH($J57,[1]DataVD!$I$166:$I$242,0),1)=$M57,2,"")</f>
        <v/>
      </c>
      <c r="E57" s="18" t="str">
        <f t="shared" si="3"/>
        <v/>
      </c>
      <c r="F57" s="18" t="str">
        <f t="shared" si="4"/>
        <v/>
      </c>
      <c r="G57" s="18" t="str">
        <f t="shared" si="5"/>
        <v/>
      </c>
      <c r="H57" s="18" t="str">
        <f>IF(INDEX([1]DataVD!$L$166:$L$242,MATCH($J57,[1]DataVD!$I$166:$I$242,0),1)=$M57,5,"")</f>
        <v/>
      </c>
      <c r="I57" s="25" t="str">
        <f t="shared" si="6"/>
        <v/>
      </c>
      <c r="J57" s="18" t="s">
        <v>35</v>
      </c>
      <c r="K57" s="11"/>
      <c r="L57" s="13" t="s">
        <v>31</v>
      </c>
      <c r="M57" s="13">
        <v>2.89</v>
      </c>
      <c r="N57" s="13">
        <v>2.94</v>
      </c>
      <c r="O57" s="13">
        <f t="shared" si="0"/>
        <v>4.9999999999999822E-2</v>
      </c>
      <c r="P57" s="13">
        <v>1.21</v>
      </c>
      <c r="Q57" s="13">
        <v>1.21</v>
      </c>
      <c r="R57" s="13">
        <f t="shared" si="1"/>
        <v>0</v>
      </c>
      <c r="S57" s="13"/>
      <c r="T57" s="13"/>
      <c r="U57" s="13"/>
      <c r="V57" s="13"/>
      <c r="W57" s="13"/>
    </row>
    <row r="58" spans="1:23" x14ac:dyDescent="0.3">
      <c r="A58" s="18" t="str">
        <f>IF(K58="","",MAX($A$15:A57)+1)</f>
        <v/>
      </c>
      <c r="B58" s="18">
        <v>3</v>
      </c>
      <c r="C58" s="18" t="str">
        <f t="shared" si="2"/>
        <v/>
      </c>
      <c r="D58" s="18">
        <f>IF(INDEX([1]DataVD!$K$166:$K$242,MATCH($J58,[1]DataVD!$I$166:$I$242,0),1)=$M58,2,"")</f>
        <v>2</v>
      </c>
      <c r="E58" s="18" t="str">
        <f t="shared" si="3"/>
        <v/>
      </c>
      <c r="F58" s="18" t="str">
        <f t="shared" si="4"/>
        <v/>
      </c>
      <c r="G58" s="18" t="str">
        <f t="shared" si="5"/>
        <v/>
      </c>
      <c r="H58" s="18" t="str">
        <f>IF(INDEX([1]DataVD!$L$166:$L$242,MATCH($J58,[1]DataVD!$I$166:$I$242,0),1)=$M58,5,"")</f>
        <v/>
      </c>
      <c r="I58" s="25" t="str">
        <f t="shared" si="6"/>
        <v/>
      </c>
      <c r="J58" s="18" t="s">
        <v>35</v>
      </c>
      <c r="K58" s="11"/>
      <c r="L58" s="13" t="s">
        <v>31</v>
      </c>
      <c r="M58" s="13">
        <v>3.53</v>
      </c>
      <c r="N58" s="13">
        <v>3.48</v>
      </c>
      <c r="O58" s="13">
        <f t="shared" si="0"/>
        <v>-4.9999999999999822E-2</v>
      </c>
      <c r="P58" s="13">
        <v>1.22</v>
      </c>
      <c r="Q58" s="13">
        <v>1.22</v>
      </c>
      <c r="R58" s="13">
        <f t="shared" si="1"/>
        <v>0</v>
      </c>
      <c r="S58" s="13"/>
      <c r="T58" s="13"/>
      <c r="U58" s="13"/>
      <c r="V58" s="13"/>
      <c r="W58" s="13"/>
    </row>
    <row r="59" spans="1:23" x14ac:dyDescent="0.3">
      <c r="A59" s="18" t="str">
        <f>IF(K59="","",MAX($A$15:A58)+1)</f>
        <v/>
      </c>
      <c r="B59" s="18">
        <v>2</v>
      </c>
      <c r="C59" s="18" t="str">
        <f t="shared" si="2"/>
        <v/>
      </c>
      <c r="D59" s="18" t="str">
        <f>IF(INDEX([1]DataVD!$K$166:$K$242,MATCH($J59,[1]DataVD!$I$166:$I$242,0),1)=$M59,2,"")</f>
        <v/>
      </c>
      <c r="E59" s="18">
        <f t="shared" si="3"/>
        <v>3</v>
      </c>
      <c r="F59" s="18" t="str">
        <f t="shared" si="4"/>
        <v/>
      </c>
      <c r="G59" s="18" t="str">
        <f t="shared" si="5"/>
        <v/>
      </c>
      <c r="H59" s="18" t="str">
        <f>IF(INDEX([1]DataVD!$L$166:$L$242,MATCH($J59,[1]DataVD!$I$166:$I$242,0),1)=$M59,5,"")</f>
        <v/>
      </c>
      <c r="I59" s="25" t="str">
        <f t="shared" si="6"/>
        <v/>
      </c>
      <c r="J59" s="18" t="s">
        <v>35</v>
      </c>
      <c r="K59" s="11"/>
      <c r="L59" s="13" t="s">
        <v>31</v>
      </c>
      <c r="M59" s="13">
        <v>3.23</v>
      </c>
      <c r="N59" s="13">
        <v>3.25</v>
      </c>
      <c r="O59" s="13">
        <f t="shared" si="0"/>
        <v>2.0000000000000018E-2</v>
      </c>
      <c r="P59" s="13">
        <v>0.92</v>
      </c>
      <c r="Q59" s="13">
        <v>0.92</v>
      </c>
      <c r="R59" s="13">
        <f t="shared" si="1"/>
        <v>0</v>
      </c>
      <c r="S59" s="13"/>
      <c r="T59" s="13"/>
      <c r="U59" s="13"/>
      <c r="V59" s="13"/>
      <c r="W59" s="13"/>
    </row>
    <row r="60" spans="1:23" hidden="1" x14ac:dyDescent="0.3">
      <c r="A60" s="18" t="str">
        <f>IF(K60="","",MAX($A$15:A59)+1)</f>
        <v/>
      </c>
      <c r="B60" s="18">
        <v>1</v>
      </c>
      <c r="C60" s="18" t="str">
        <f t="shared" si="2"/>
        <v/>
      </c>
      <c r="D60" s="18" t="str">
        <f>IF(INDEX([1]DataVD!$K$166:$K$242,MATCH($J60,[1]DataVD!$I$166:$I$242,0),1)=$M60,2,"")</f>
        <v/>
      </c>
      <c r="E60" s="18" t="str">
        <f t="shared" si="3"/>
        <v/>
      </c>
      <c r="F60" s="18" t="str">
        <f t="shared" si="4"/>
        <v/>
      </c>
      <c r="G60" s="18" t="str">
        <f t="shared" si="5"/>
        <v/>
      </c>
      <c r="H60" s="18" t="str">
        <f>IF(INDEX([1]DataVD!$L$166:$L$242,MATCH($J60,[1]DataVD!$I$166:$I$242,0),1)=$M60,5,"")</f>
        <v/>
      </c>
      <c r="I60" s="25" t="str">
        <f t="shared" si="6"/>
        <v/>
      </c>
      <c r="J60" s="18" t="s">
        <v>35</v>
      </c>
      <c r="K60" s="11"/>
      <c r="L60" s="13" t="s">
        <v>31</v>
      </c>
      <c r="M60" s="13">
        <v>2.89</v>
      </c>
      <c r="N60" s="13">
        <v>2.9</v>
      </c>
      <c r="O60" s="13">
        <f t="shared" si="0"/>
        <v>9.9999999999997868E-3</v>
      </c>
      <c r="P60" s="13">
        <v>0.91</v>
      </c>
      <c r="Q60" s="13">
        <v>0.9</v>
      </c>
      <c r="R60" s="13">
        <f t="shared" si="1"/>
        <v>-1.0000000000000009E-2</v>
      </c>
      <c r="S60" s="13"/>
      <c r="T60" s="13"/>
      <c r="U60" s="13"/>
      <c r="V60" s="13"/>
      <c r="W60" s="13"/>
    </row>
    <row r="61" spans="1:23" x14ac:dyDescent="0.3">
      <c r="A61" s="18" t="str">
        <f>IF(K61="","",MAX($A$15:A60)+1)</f>
        <v/>
      </c>
      <c r="B61" s="18">
        <v>0</v>
      </c>
      <c r="C61" s="18" t="str">
        <f t="shared" si="2"/>
        <v/>
      </c>
      <c r="D61" s="18" t="str">
        <f>IF(INDEX([1]DataVD!$K$166:$K$242,MATCH($J61,[1]DataVD!$I$166:$I$242,0),1)=$M61,2,"")</f>
        <v/>
      </c>
      <c r="E61" s="18" t="str">
        <f t="shared" si="3"/>
        <v/>
      </c>
      <c r="F61" s="18">
        <f t="shared" si="4"/>
        <v>0</v>
      </c>
      <c r="G61" s="18" t="str">
        <f t="shared" si="5"/>
        <v/>
      </c>
      <c r="H61" s="18" t="str">
        <f>IF(INDEX([1]DataVD!$L$166:$L$242,MATCH($J61,[1]DataVD!$I$166:$I$242,0),1)=$M61,5,"")</f>
        <v/>
      </c>
      <c r="I61" s="25" t="str">
        <f t="shared" si="6"/>
        <v/>
      </c>
      <c r="J61" s="18" t="s">
        <v>35</v>
      </c>
      <c r="K61" s="11"/>
      <c r="L61" s="13" t="s">
        <v>32</v>
      </c>
      <c r="M61" s="13">
        <v>0</v>
      </c>
      <c r="N61" s="13">
        <v>0</v>
      </c>
      <c r="O61" s="13">
        <f t="shared" si="0"/>
        <v>0</v>
      </c>
      <c r="P61" s="13">
        <v>0.67</v>
      </c>
      <c r="Q61" s="13">
        <v>0.68</v>
      </c>
      <c r="R61" s="13">
        <f t="shared" si="1"/>
        <v>1.0000000000000009E-2</v>
      </c>
      <c r="S61" s="13"/>
      <c r="T61" s="13"/>
      <c r="U61" s="13"/>
      <c r="V61" s="13"/>
      <c r="W61" s="13"/>
    </row>
    <row r="62" spans="1:23" x14ac:dyDescent="0.3">
      <c r="A62" s="18" t="str">
        <f>IF(K62="","",MAX($A$15:A61)+1)</f>
        <v/>
      </c>
      <c r="B62" s="18">
        <v>1</v>
      </c>
      <c r="C62" s="18" t="str">
        <f t="shared" si="2"/>
        <v/>
      </c>
      <c r="D62" s="18" t="str">
        <f>IF(INDEX([1]DataVD!$K$166:$K$242,MATCH($J62,[1]DataVD!$I$166:$I$242,0),1)=$M62,2,"")</f>
        <v/>
      </c>
      <c r="E62" s="18" t="str">
        <f t="shared" si="3"/>
        <v/>
      </c>
      <c r="F62" s="18" t="str">
        <f t="shared" si="4"/>
        <v/>
      </c>
      <c r="G62" s="18">
        <f t="shared" si="5"/>
        <v>4</v>
      </c>
      <c r="H62" s="18" t="str">
        <f>IF(INDEX([1]DataVD!$L$166:$L$242,MATCH($J62,[1]DataVD!$I$166:$I$242,0),1)=$M62,5,"")</f>
        <v/>
      </c>
      <c r="I62" s="25" t="str">
        <f t="shared" si="6"/>
        <v/>
      </c>
      <c r="J62" s="18" t="s">
        <v>35</v>
      </c>
      <c r="K62" s="11"/>
      <c r="L62" s="13" t="s">
        <v>33</v>
      </c>
      <c r="M62" s="13">
        <v>3.54</v>
      </c>
      <c r="N62" s="13">
        <v>3.51</v>
      </c>
      <c r="O62" s="13">
        <f t="shared" si="0"/>
        <v>-3.0000000000000249E-2</v>
      </c>
      <c r="P62" s="13">
        <v>0.71</v>
      </c>
      <c r="Q62" s="13">
        <v>0.71</v>
      </c>
      <c r="R62" s="13">
        <f t="shared" si="1"/>
        <v>0</v>
      </c>
      <c r="S62" s="13"/>
      <c r="T62" s="13"/>
      <c r="U62" s="13"/>
      <c r="V62" s="13"/>
      <c r="W62" s="13"/>
    </row>
    <row r="63" spans="1:23" x14ac:dyDescent="0.3">
      <c r="A63" s="18" t="str">
        <f>IF(K63="","",MAX($A$15:A62)+1)</f>
        <v/>
      </c>
      <c r="B63" s="18">
        <v>2</v>
      </c>
      <c r="C63" s="18" t="str">
        <f t="shared" si="2"/>
        <v/>
      </c>
      <c r="D63" s="18" t="str">
        <f>IF(INDEX([1]DataVD!$K$166:$K$242,MATCH($J63,[1]DataVD!$I$166:$I$242,0),1)=$M63,2,"")</f>
        <v/>
      </c>
      <c r="E63" s="18" t="str">
        <f t="shared" si="3"/>
        <v/>
      </c>
      <c r="F63" s="18" t="str">
        <f t="shared" si="4"/>
        <v/>
      </c>
      <c r="G63" s="18" t="str">
        <f t="shared" si="5"/>
        <v/>
      </c>
      <c r="H63" s="18">
        <f>IF(INDEX([1]DataVD!$L$166:$L$242,MATCH($J63,[1]DataVD!$I$166:$I$242,0),1)=$M63,5,"")</f>
        <v>5</v>
      </c>
      <c r="I63" s="25" t="str">
        <f t="shared" si="6"/>
        <v/>
      </c>
      <c r="J63" s="18" t="s">
        <v>35</v>
      </c>
      <c r="K63" s="11"/>
      <c r="L63" s="13" t="s">
        <v>33</v>
      </c>
      <c r="M63" s="13">
        <v>3.84</v>
      </c>
      <c r="N63" s="13">
        <v>3.88</v>
      </c>
      <c r="O63" s="13">
        <f t="shared" si="0"/>
        <v>4.0000000000000036E-2</v>
      </c>
      <c r="P63" s="13">
        <v>1.02</v>
      </c>
      <c r="Q63" s="13">
        <v>1.02</v>
      </c>
      <c r="R63" s="13">
        <f t="shared" si="1"/>
        <v>0</v>
      </c>
      <c r="S63" s="13"/>
      <c r="T63" s="13"/>
      <c r="U63" s="13"/>
      <c r="V63" s="13"/>
      <c r="W63" s="13"/>
    </row>
    <row r="64" spans="1:23" x14ac:dyDescent="0.3">
      <c r="A64" s="18" t="str">
        <f>IF(K64="","",MAX($A$15:A63)+1)</f>
        <v/>
      </c>
      <c r="B64" s="18">
        <v>3</v>
      </c>
      <c r="C64" s="18" t="str">
        <f t="shared" si="2"/>
        <v/>
      </c>
      <c r="D64" s="18" t="str">
        <f>IF(INDEX([1]DataVD!$K$166:$K$242,MATCH($J64,[1]DataVD!$I$166:$I$242,0),1)=$M64,2,"")</f>
        <v/>
      </c>
      <c r="E64" s="18" t="str">
        <f t="shared" si="3"/>
        <v/>
      </c>
      <c r="F64" s="18" t="str">
        <f t="shared" si="4"/>
        <v/>
      </c>
      <c r="G64" s="18" t="str">
        <f t="shared" si="5"/>
        <v/>
      </c>
      <c r="H64" s="18" t="str">
        <f>IF(INDEX([1]DataVD!$L$166:$L$242,MATCH($J64,[1]DataVD!$I$166:$I$242,0),1)=$M64,5,"")</f>
        <v/>
      </c>
      <c r="I64" s="25">
        <f t="shared" si="6"/>
        <v>6</v>
      </c>
      <c r="J64" s="18" t="s">
        <v>35</v>
      </c>
      <c r="K64" s="11"/>
      <c r="L64" s="13" t="s">
        <v>33</v>
      </c>
      <c r="M64" s="13">
        <v>1.84</v>
      </c>
      <c r="N64" s="13">
        <v>1.89</v>
      </c>
      <c r="O64" s="13">
        <f t="shared" si="0"/>
        <v>4.9999999999999822E-2</v>
      </c>
      <c r="P64" s="13">
        <v>0.99</v>
      </c>
      <c r="Q64" s="13">
        <v>0.98</v>
      </c>
      <c r="R64" s="13">
        <f t="shared" si="1"/>
        <v>-1.0000000000000009E-2</v>
      </c>
      <c r="S64" s="13"/>
      <c r="T64" s="13"/>
      <c r="U64" s="13"/>
      <c r="V64" s="13"/>
      <c r="W64" s="13"/>
    </row>
    <row r="65" spans="1:23" x14ac:dyDescent="0.3">
      <c r="A65" s="19">
        <f>IF(K65="","",MAX($A$15:A64)+1)</f>
        <v>6</v>
      </c>
      <c r="B65" s="19">
        <v>6</v>
      </c>
      <c r="C65" s="19">
        <f t="shared" si="2"/>
        <v>1</v>
      </c>
      <c r="D65" s="19" t="str">
        <f>IF(INDEX([1]DataVD!$K$166:$K$242,MATCH($J65,[1]DataVD!$I$166:$I$242,0),1)=$M65,2,"")</f>
        <v/>
      </c>
      <c r="E65" s="19" t="str">
        <f t="shared" si="3"/>
        <v/>
      </c>
      <c r="F65" s="19" t="str">
        <f t="shared" si="4"/>
        <v/>
      </c>
      <c r="G65" s="19" t="str">
        <f t="shared" si="5"/>
        <v/>
      </c>
      <c r="H65" s="19" t="str">
        <f>IF(INDEX([1]DataVD!$L$166:$L$242,MATCH($J65,[1]DataVD!$I$166:$I$242,0),1)=$M65,5,"")</f>
        <v/>
      </c>
      <c r="I65" s="25" t="str">
        <f t="shared" si="6"/>
        <v/>
      </c>
      <c r="J65" s="18" t="s">
        <v>60</v>
      </c>
      <c r="K65" s="15">
        <v>100</v>
      </c>
      <c r="L65" s="16" t="s">
        <v>31</v>
      </c>
      <c r="M65" s="16">
        <v>3.95</v>
      </c>
      <c r="N65" s="16">
        <v>3.98</v>
      </c>
      <c r="O65" s="16">
        <f t="shared" si="0"/>
        <v>2.9999999999999805E-2</v>
      </c>
      <c r="P65" s="16">
        <v>0.52</v>
      </c>
      <c r="Q65" s="16">
        <v>0.51</v>
      </c>
      <c r="R65" s="16">
        <f t="shared" si="1"/>
        <v>-1.0000000000000009E-2</v>
      </c>
      <c r="S65" s="16">
        <v>1.1000000000000001</v>
      </c>
      <c r="T65" s="16">
        <v>17.07</v>
      </c>
      <c r="U65" s="16">
        <v>5.75</v>
      </c>
      <c r="V65" s="16">
        <v>5.94</v>
      </c>
      <c r="W65" s="16"/>
    </row>
    <row r="66" spans="1:23" hidden="1" x14ac:dyDescent="0.3">
      <c r="A66" s="19" t="str">
        <f>IF(K66="","",MAX($A$15:A65)+1)</f>
        <v/>
      </c>
      <c r="B66" s="19">
        <v>5</v>
      </c>
      <c r="C66" s="19" t="str">
        <f t="shared" si="2"/>
        <v/>
      </c>
      <c r="D66" s="19" t="str">
        <f>IF(INDEX([1]DataVD!$K$166:$K$242,MATCH($J66,[1]DataVD!$I$166:$I$242,0),1)=$M66,2,"")</f>
        <v/>
      </c>
      <c r="E66" s="19" t="str">
        <f t="shared" si="3"/>
        <v/>
      </c>
      <c r="F66" s="19" t="str">
        <f t="shared" si="4"/>
        <v/>
      </c>
      <c r="G66" s="19" t="str">
        <f t="shared" si="5"/>
        <v/>
      </c>
      <c r="H66" s="19" t="str">
        <f>IF(INDEX([1]DataVD!$L$166:$L$242,MATCH($J66,[1]DataVD!$I$166:$I$242,0),1)=$M66,5,"")</f>
        <v/>
      </c>
      <c r="I66" s="25" t="str">
        <f t="shared" si="6"/>
        <v/>
      </c>
      <c r="J66" s="18" t="s">
        <v>60</v>
      </c>
      <c r="K66" s="14"/>
      <c r="L66" s="16" t="s">
        <v>31</v>
      </c>
      <c r="M66" s="16">
        <v>5.2</v>
      </c>
      <c r="N66" s="16">
        <v>5.24</v>
      </c>
      <c r="O66" s="16">
        <f t="shared" si="0"/>
        <v>4.0000000000000036E-2</v>
      </c>
      <c r="P66" s="16">
        <v>-0.2</v>
      </c>
      <c r="Q66" s="16">
        <v>-0.2</v>
      </c>
      <c r="R66" s="16">
        <f t="shared" si="1"/>
        <v>0</v>
      </c>
      <c r="S66" s="16"/>
      <c r="T66" s="16"/>
      <c r="U66" s="16"/>
      <c r="V66" s="16"/>
      <c r="W66" s="16"/>
    </row>
    <row r="67" spans="1:23" x14ac:dyDescent="0.3">
      <c r="A67" s="19" t="str">
        <f>IF(K67="","",MAX($A$15:A66)+1)</f>
        <v/>
      </c>
      <c r="B67" s="19">
        <v>4</v>
      </c>
      <c r="C67" s="19" t="str">
        <f t="shared" si="2"/>
        <v/>
      </c>
      <c r="D67" s="19">
        <f>IF(INDEX([1]DataVD!$K$166:$K$242,MATCH($J67,[1]DataVD!$I$166:$I$242,0),1)=$M67,2,"")</f>
        <v>2</v>
      </c>
      <c r="E67" s="19" t="str">
        <f t="shared" si="3"/>
        <v/>
      </c>
      <c r="F67" s="19" t="str">
        <f t="shared" si="4"/>
        <v/>
      </c>
      <c r="G67" s="19" t="str">
        <f t="shared" si="5"/>
        <v/>
      </c>
      <c r="H67" s="19" t="str">
        <f>IF(INDEX([1]DataVD!$L$166:$L$242,MATCH($J67,[1]DataVD!$I$166:$I$242,0),1)=$M67,5,"")</f>
        <v/>
      </c>
      <c r="I67" s="25" t="str">
        <f t="shared" si="6"/>
        <v/>
      </c>
      <c r="J67" s="18" t="s">
        <v>60</v>
      </c>
      <c r="K67" s="14"/>
      <c r="L67" s="16" t="s">
        <v>31</v>
      </c>
      <c r="M67" s="16">
        <v>5.75</v>
      </c>
      <c r="N67" s="16">
        <v>5.72</v>
      </c>
      <c r="O67" s="16">
        <f t="shared" si="0"/>
        <v>-3.0000000000000249E-2</v>
      </c>
      <c r="P67" s="16">
        <v>-0.26</v>
      </c>
      <c r="Q67" s="16">
        <v>-0.24</v>
      </c>
      <c r="R67" s="16">
        <f t="shared" si="1"/>
        <v>-2.0000000000000018E-2</v>
      </c>
      <c r="S67" s="16"/>
      <c r="T67" s="16"/>
      <c r="U67" s="16"/>
      <c r="V67" s="16"/>
      <c r="W67" s="16"/>
    </row>
    <row r="68" spans="1:23" x14ac:dyDescent="0.3">
      <c r="A68" s="19" t="str">
        <f>IF(K68="","",MAX($A$15:A67)+1)</f>
        <v/>
      </c>
      <c r="B68" s="19">
        <v>3</v>
      </c>
      <c r="C68" s="19" t="str">
        <f t="shared" si="2"/>
        <v/>
      </c>
      <c r="D68" s="19" t="str">
        <f>IF(INDEX([1]DataVD!$K$166:$K$242,MATCH($J68,[1]DataVD!$I$166:$I$242,0),1)=$M68,2,"")</f>
        <v/>
      </c>
      <c r="E68" s="19">
        <f t="shared" si="3"/>
        <v>3</v>
      </c>
      <c r="F68" s="19" t="str">
        <f t="shared" si="4"/>
        <v/>
      </c>
      <c r="G68" s="19" t="str">
        <f t="shared" si="5"/>
        <v/>
      </c>
      <c r="H68" s="19" t="str">
        <f>IF(INDEX([1]DataVD!$L$166:$L$242,MATCH($J68,[1]DataVD!$I$166:$I$242,0),1)=$M68,5,"")</f>
        <v/>
      </c>
      <c r="I68" s="25" t="str">
        <f t="shared" si="6"/>
        <v/>
      </c>
      <c r="J68" s="18" t="s">
        <v>60</v>
      </c>
      <c r="K68" s="14"/>
      <c r="L68" s="16" t="s">
        <v>31</v>
      </c>
      <c r="M68" s="16">
        <v>5.45</v>
      </c>
      <c r="N68" s="16">
        <v>5.45</v>
      </c>
      <c r="O68" s="16">
        <f t="shared" si="0"/>
        <v>0</v>
      </c>
      <c r="P68" s="16">
        <v>-0.53</v>
      </c>
      <c r="Q68" s="16">
        <v>-0.51</v>
      </c>
      <c r="R68" s="16">
        <f t="shared" si="1"/>
        <v>-2.0000000000000018E-2</v>
      </c>
      <c r="S68" s="16"/>
      <c r="T68" s="16"/>
      <c r="U68" s="16"/>
      <c r="V68" s="16"/>
      <c r="W68" s="16"/>
    </row>
    <row r="69" spans="1:23" hidden="1" x14ac:dyDescent="0.3">
      <c r="A69" s="19" t="str">
        <f>IF(K69="","",MAX($A$15:A68)+1)</f>
        <v/>
      </c>
      <c r="B69" s="19">
        <v>2</v>
      </c>
      <c r="C69" s="19" t="str">
        <f t="shared" si="2"/>
        <v/>
      </c>
      <c r="D69" s="19" t="str">
        <f>IF(INDEX([1]DataVD!$K$166:$K$242,MATCH($J69,[1]DataVD!$I$166:$I$242,0),1)=$M69,2,"")</f>
        <v/>
      </c>
      <c r="E69" s="19" t="str">
        <f t="shared" si="3"/>
        <v/>
      </c>
      <c r="F69" s="19" t="str">
        <f t="shared" si="4"/>
        <v/>
      </c>
      <c r="G69" s="19" t="str">
        <f t="shared" si="5"/>
        <v/>
      </c>
      <c r="H69" s="19" t="str">
        <f>IF(INDEX([1]DataVD!$L$166:$L$242,MATCH($J69,[1]DataVD!$I$166:$I$242,0),1)=$M69,5,"")</f>
        <v/>
      </c>
      <c r="I69" s="25" t="str">
        <f t="shared" si="6"/>
        <v/>
      </c>
      <c r="J69" s="18" t="s">
        <v>60</v>
      </c>
      <c r="K69" s="14"/>
      <c r="L69" s="16" t="s">
        <v>31</v>
      </c>
      <c r="M69" s="16">
        <v>5.2</v>
      </c>
      <c r="N69" s="16">
        <v>5.15</v>
      </c>
      <c r="O69" s="16">
        <f t="shared" si="0"/>
        <v>-4.9999999999999822E-2</v>
      </c>
      <c r="P69" s="16">
        <v>-0.5</v>
      </c>
      <c r="Q69" s="16">
        <v>-0.48</v>
      </c>
      <c r="R69" s="16">
        <f t="shared" si="1"/>
        <v>-2.0000000000000018E-2</v>
      </c>
      <c r="S69" s="16"/>
      <c r="T69" s="16"/>
      <c r="U69" s="16"/>
      <c r="V69" s="16"/>
      <c r="W69" s="16"/>
    </row>
    <row r="70" spans="1:23" hidden="1" x14ac:dyDescent="0.3">
      <c r="A70" s="19" t="str">
        <f>IF(K70="","",MAX($A$15:A69)+1)</f>
        <v/>
      </c>
      <c r="B70" s="19">
        <v>1</v>
      </c>
      <c r="C70" s="19" t="str">
        <f t="shared" si="2"/>
        <v/>
      </c>
      <c r="D70" s="19" t="str">
        <f>IF(INDEX([1]DataVD!$K$166:$K$242,MATCH($J70,[1]DataVD!$I$166:$I$242,0),1)=$M70,2,"")</f>
        <v/>
      </c>
      <c r="E70" s="19" t="str">
        <f t="shared" si="3"/>
        <v/>
      </c>
      <c r="F70" s="19" t="str">
        <f t="shared" si="4"/>
        <v/>
      </c>
      <c r="G70" s="19" t="str">
        <f t="shared" si="5"/>
        <v/>
      </c>
      <c r="H70" s="19" t="str">
        <f>IF(INDEX([1]DataVD!$L$166:$L$242,MATCH($J70,[1]DataVD!$I$166:$I$242,0),1)=$M70,5,"")</f>
        <v/>
      </c>
      <c r="I70" s="25" t="str">
        <f t="shared" si="6"/>
        <v/>
      </c>
      <c r="J70" s="18" t="s">
        <v>60</v>
      </c>
      <c r="K70" s="14"/>
      <c r="L70" s="16" t="s">
        <v>31</v>
      </c>
      <c r="M70" s="16">
        <v>2.98</v>
      </c>
      <c r="N70" s="16">
        <v>3.01</v>
      </c>
      <c r="O70" s="16">
        <f t="shared" si="0"/>
        <v>2.9999999999999805E-2</v>
      </c>
      <c r="P70" s="16">
        <v>0.79</v>
      </c>
      <c r="Q70" s="16">
        <v>0.78</v>
      </c>
      <c r="R70" s="16">
        <f t="shared" si="1"/>
        <v>-1.0000000000000009E-2</v>
      </c>
      <c r="S70" s="16"/>
      <c r="T70" s="16"/>
      <c r="U70" s="16"/>
      <c r="V70" s="16"/>
      <c r="W70" s="16"/>
    </row>
    <row r="71" spans="1:23" x14ac:dyDescent="0.3">
      <c r="A71" s="19" t="str">
        <f>IF(K71="","",MAX($A$15:A70)+1)</f>
        <v/>
      </c>
      <c r="B71" s="19">
        <v>0</v>
      </c>
      <c r="C71" s="19" t="str">
        <f t="shared" si="2"/>
        <v/>
      </c>
      <c r="D71" s="19" t="str">
        <f>IF(INDEX([1]DataVD!$K$166:$K$242,MATCH($J71,[1]DataVD!$I$166:$I$242,0),1)=$M71,2,"")</f>
        <v/>
      </c>
      <c r="E71" s="19" t="str">
        <f t="shared" si="3"/>
        <v/>
      </c>
      <c r="F71" s="19">
        <f t="shared" si="4"/>
        <v>0</v>
      </c>
      <c r="G71" s="19" t="str">
        <f t="shared" si="5"/>
        <v/>
      </c>
      <c r="H71" s="19" t="str">
        <f>IF(INDEX([1]DataVD!$L$166:$L$242,MATCH($J71,[1]DataVD!$I$166:$I$242,0),1)=$M71,5,"")</f>
        <v/>
      </c>
      <c r="I71" s="25" t="str">
        <f t="shared" si="6"/>
        <v/>
      </c>
      <c r="J71" s="18" t="s">
        <v>60</v>
      </c>
      <c r="K71" s="14"/>
      <c r="L71" s="16" t="s">
        <v>32</v>
      </c>
      <c r="M71" s="16">
        <v>0</v>
      </c>
      <c r="N71" s="16">
        <v>0</v>
      </c>
      <c r="O71" s="16">
        <f t="shared" si="0"/>
        <v>0</v>
      </c>
      <c r="P71" s="16">
        <v>0.75</v>
      </c>
      <c r="Q71" s="16">
        <v>0.74</v>
      </c>
      <c r="R71" s="16">
        <f t="shared" si="1"/>
        <v>-1.0000000000000009E-2</v>
      </c>
      <c r="S71" s="16"/>
      <c r="T71" s="16"/>
      <c r="U71" s="16"/>
      <c r="V71" s="16"/>
      <c r="W71" s="16"/>
    </row>
    <row r="72" spans="1:23" hidden="1" x14ac:dyDescent="0.3">
      <c r="A72" s="19" t="str">
        <f>IF(K72="","",MAX($A$15:A71)+1)</f>
        <v/>
      </c>
      <c r="B72" s="19">
        <v>1</v>
      </c>
      <c r="C72" s="19" t="str">
        <f t="shared" si="2"/>
        <v/>
      </c>
      <c r="D72" s="19" t="str">
        <f>IF(INDEX([1]DataVD!$K$166:$K$242,MATCH($J72,[1]DataVD!$I$166:$I$242,0),1)=$M72,2,"")</f>
        <v/>
      </c>
      <c r="E72" s="19" t="str">
        <f t="shared" si="3"/>
        <v/>
      </c>
      <c r="F72" s="19" t="str">
        <f t="shared" si="4"/>
        <v/>
      </c>
      <c r="G72" s="19" t="str">
        <f t="shared" si="5"/>
        <v/>
      </c>
      <c r="H72" s="19" t="str">
        <f>IF(INDEX([1]DataVD!$L$166:$L$242,MATCH($J72,[1]DataVD!$I$166:$I$242,0),1)=$M72,5,"")</f>
        <v/>
      </c>
      <c r="I72" s="25" t="str">
        <f t="shared" si="6"/>
        <v/>
      </c>
      <c r="J72" s="18" t="s">
        <v>60</v>
      </c>
      <c r="K72" s="14"/>
      <c r="L72" s="16" t="s">
        <v>33</v>
      </c>
      <c r="M72" s="16">
        <v>1.38</v>
      </c>
      <c r="N72" s="16">
        <v>1.36</v>
      </c>
      <c r="O72" s="16">
        <f t="shared" si="0"/>
        <v>-1.9999999999999796E-2</v>
      </c>
      <c r="P72" s="16">
        <v>0.74</v>
      </c>
      <c r="Q72" s="16">
        <v>0.75</v>
      </c>
      <c r="R72" s="16">
        <f t="shared" si="1"/>
        <v>1.0000000000000009E-2</v>
      </c>
      <c r="S72" s="16"/>
      <c r="T72" s="16"/>
      <c r="U72" s="16"/>
      <c r="V72" s="16"/>
      <c r="W72" s="16"/>
    </row>
    <row r="73" spans="1:23" hidden="1" x14ac:dyDescent="0.3">
      <c r="A73" s="19" t="str">
        <f>IF(K73="","",MAX($A$15:A72)+1)</f>
        <v/>
      </c>
      <c r="B73" s="19">
        <v>2</v>
      </c>
      <c r="C73" s="19" t="str">
        <f t="shared" si="2"/>
        <v/>
      </c>
      <c r="D73" s="19" t="str">
        <f>IF(INDEX([1]DataVD!$K$166:$K$242,MATCH($J73,[1]DataVD!$I$166:$I$242,0),1)=$M73,2,"")</f>
        <v/>
      </c>
      <c r="E73" s="19" t="str">
        <f t="shared" si="3"/>
        <v/>
      </c>
      <c r="F73" s="19" t="str">
        <f t="shared" si="4"/>
        <v/>
      </c>
      <c r="G73" s="19" t="str">
        <f t="shared" si="5"/>
        <v/>
      </c>
      <c r="H73" s="19" t="str">
        <f>IF(INDEX([1]DataVD!$L$166:$L$242,MATCH($J73,[1]DataVD!$I$166:$I$242,0),1)=$M73,5,"")</f>
        <v/>
      </c>
      <c r="I73" s="25" t="str">
        <f t="shared" si="6"/>
        <v/>
      </c>
      <c r="J73" s="18" t="s">
        <v>60</v>
      </c>
      <c r="K73" s="14"/>
      <c r="L73" s="16" t="s">
        <v>33</v>
      </c>
      <c r="M73" s="16">
        <v>2.2799999999999998</v>
      </c>
      <c r="N73" s="16">
        <v>2.2599999999999998</v>
      </c>
      <c r="O73" s="16">
        <f t="shared" si="0"/>
        <v>-2.0000000000000018E-2</v>
      </c>
      <c r="P73" s="16">
        <v>-0.7</v>
      </c>
      <c r="Q73" s="16">
        <v>-0.68</v>
      </c>
      <c r="R73" s="16">
        <f t="shared" si="1"/>
        <v>-1.9999999999999907E-2</v>
      </c>
      <c r="S73" s="16"/>
      <c r="T73" s="16"/>
      <c r="U73" s="16"/>
      <c r="V73" s="16"/>
      <c r="W73" s="16"/>
    </row>
    <row r="74" spans="1:23" hidden="1" x14ac:dyDescent="0.3">
      <c r="A74" s="19" t="str">
        <f>IF(K74="","",MAX($A$15:A73)+1)</f>
        <v/>
      </c>
      <c r="B74" s="19">
        <v>3</v>
      </c>
      <c r="C74" s="19" t="str">
        <f t="shared" si="2"/>
        <v/>
      </c>
      <c r="D74" s="19" t="str">
        <f>IF(INDEX([1]DataVD!$K$166:$K$242,MATCH($J74,[1]DataVD!$I$166:$I$242,0),1)=$M74,2,"")</f>
        <v/>
      </c>
      <c r="E74" s="19" t="str">
        <f t="shared" si="3"/>
        <v/>
      </c>
      <c r="F74" s="19" t="str">
        <f t="shared" si="4"/>
        <v/>
      </c>
      <c r="G74" s="19" t="str">
        <f t="shared" si="5"/>
        <v/>
      </c>
      <c r="H74" s="19" t="str">
        <f>IF(INDEX([1]DataVD!$L$166:$L$242,MATCH($J74,[1]DataVD!$I$166:$I$242,0),1)=$M74,5,"")</f>
        <v/>
      </c>
      <c r="I74" s="25" t="str">
        <f t="shared" si="6"/>
        <v/>
      </c>
      <c r="J74" s="18" t="s">
        <v>60</v>
      </c>
      <c r="K74" s="14"/>
      <c r="L74" s="16" t="s">
        <v>33</v>
      </c>
      <c r="M74" s="16">
        <v>4.7699999999999996</v>
      </c>
      <c r="N74" s="16">
        <v>4.74</v>
      </c>
      <c r="O74" s="16">
        <f t="shared" si="0"/>
        <v>-2.9999999999999361E-2</v>
      </c>
      <c r="P74" s="16">
        <v>-0.69</v>
      </c>
      <c r="Q74" s="16">
        <v>-0.68</v>
      </c>
      <c r="R74" s="16">
        <f t="shared" si="1"/>
        <v>-9.9999999999998979E-3</v>
      </c>
      <c r="S74" s="16"/>
      <c r="T74" s="16"/>
      <c r="U74" s="16"/>
      <c r="V74" s="16"/>
      <c r="W74" s="16"/>
    </row>
    <row r="75" spans="1:23" x14ac:dyDescent="0.3">
      <c r="A75" s="19" t="str">
        <f>IF(K75="","",MAX($A$15:A74)+1)</f>
        <v/>
      </c>
      <c r="B75" s="19">
        <v>4</v>
      </c>
      <c r="C75" s="19" t="str">
        <f t="shared" si="2"/>
        <v/>
      </c>
      <c r="D75" s="19" t="str">
        <f>IF(INDEX([1]DataVD!$K$166:$K$242,MATCH($J75,[1]DataVD!$I$166:$I$242,0),1)=$M75,2,"")</f>
        <v/>
      </c>
      <c r="E75" s="19" t="str">
        <f t="shared" si="3"/>
        <v/>
      </c>
      <c r="F75" s="19" t="str">
        <f t="shared" si="4"/>
        <v/>
      </c>
      <c r="G75" s="19">
        <f t="shared" si="5"/>
        <v>4</v>
      </c>
      <c r="H75" s="19" t="str">
        <f>IF(INDEX([1]DataVD!$L$166:$L$242,MATCH($J75,[1]DataVD!$I$166:$I$242,0),1)=$M75,5,"")</f>
        <v/>
      </c>
      <c r="I75" s="25" t="str">
        <f t="shared" si="6"/>
        <v/>
      </c>
      <c r="J75" s="18" t="s">
        <v>60</v>
      </c>
      <c r="K75" s="14"/>
      <c r="L75" s="16" t="s">
        <v>33</v>
      </c>
      <c r="M75" s="16">
        <v>5.64</v>
      </c>
      <c r="N75" s="16">
        <v>5.59</v>
      </c>
      <c r="O75" s="16">
        <f t="shared" si="0"/>
        <v>-4.9999999999999822E-2</v>
      </c>
      <c r="P75" s="16">
        <v>-0.69</v>
      </c>
      <c r="Q75" s="16">
        <v>-0.67</v>
      </c>
      <c r="R75" s="16">
        <f t="shared" si="1"/>
        <v>-1.9999999999999907E-2</v>
      </c>
      <c r="S75" s="16"/>
      <c r="T75" s="16"/>
      <c r="U75" s="16"/>
      <c r="V75" s="16"/>
      <c r="W75" s="16"/>
    </row>
    <row r="76" spans="1:23" x14ac:dyDescent="0.3">
      <c r="A76" s="19" t="str">
        <f>IF(K76="","",MAX($A$15:A75)+1)</f>
        <v/>
      </c>
      <c r="B76" s="19">
        <v>5</v>
      </c>
      <c r="C76" s="19" t="str">
        <f t="shared" si="2"/>
        <v/>
      </c>
      <c r="D76" s="19" t="str">
        <f>IF(INDEX([1]DataVD!$K$166:$K$242,MATCH($J76,[1]DataVD!$I$166:$I$242,0),1)=$M76,2,"")</f>
        <v/>
      </c>
      <c r="E76" s="19" t="str">
        <f t="shared" si="3"/>
        <v/>
      </c>
      <c r="F76" s="19" t="str">
        <f t="shared" si="4"/>
        <v/>
      </c>
      <c r="G76" s="19" t="str">
        <f t="shared" si="5"/>
        <v/>
      </c>
      <c r="H76" s="19">
        <f>IF(INDEX([1]DataVD!$L$166:$L$242,MATCH($J76,[1]DataVD!$I$166:$I$242,0),1)=$M76,5,"")</f>
        <v>5</v>
      </c>
      <c r="I76" s="25" t="str">
        <f t="shared" si="6"/>
        <v/>
      </c>
      <c r="J76" s="18" t="s">
        <v>60</v>
      </c>
      <c r="K76" s="14"/>
      <c r="L76" s="16" t="s">
        <v>33</v>
      </c>
      <c r="M76" s="16">
        <v>5.94</v>
      </c>
      <c r="N76" s="16">
        <v>5.9</v>
      </c>
      <c r="O76" s="16">
        <f t="shared" si="0"/>
        <v>-4.0000000000000036E-2</v>
      </c>
      <c r="P76" s="16">
        <v>-0.39</v>
      </c>
      <c r="Q76" s="16">
        <v>-0.39</v>
      </c>
      <c r="R76" s="16">
        <f t="shared" si="1"/>
        <v>0</v>
      </c>
      <c r="S76" s="16"/>
      <c r="T76" s="16"/>
      <c r="U76" s="16"/>
      <c r="V76" s="16"/>
      <c r="W76" s="16"/>
    </row>
    <row r="77" spans="1:23" hidden="1" x14ac:dyDescent="0.3">
      <c r="A77" s="19" t="str">
        <f>IF(K77="","",MAX($A$15:A76)+1)</f>
        <v/>
      </c>
      <c r="B77" s="19">
        <v>6</v>
      </c>
      <c r="C77" s="19" t="str">
        <f t="shared" si="2"/>
        <v/>
      </c>
      <c r="D77" s="19" t="str">
        <f>IF(INDEX([1]DataVD!$K$166:$K$242,MATCH($J77,[1]DataVD!$I$166:$I$242,0),1)=$M77,2,"")</f>
        <v/>
      </c>
      <c r="E77" s="19" t="str">
        <f t="shared" si="3"/>
        <v/>
      </c>
      <c r="F77" s="19" t="str">
        <f t="shared" si="4"/>
        <v/>
      </c>
      <c r="G77" s="19" t="str">
        <f t="shared" si="5"/>
        <v/>
      </c>
      <c r="H77" s="19" t="str">
        <f>IF(INDEX([1]DataVD!$L$166:$L$242,MATCH($J77,[1]DataVD!$I$166:$I$242,0),1)=$M77,5,"")</f>
        <v/>
      </c>
      <c r="I77" s="25" t="str">
        <f t="shared" si="6"/>
        <v/>
      </c>
      <c r="J77" s="18" t="s">
        <v>60</v>
      </c>
      <c r="K77" s="14"/>
      <c r="L77" s="16" t="s">
        <v>33</v>
      </c>
      <c r="M77" s="16">
        <v>4.7699999999999996</v>
      </c>
      <c r="N77" s="16">
        <v>4.7699999999999996</v>
      </c>
      <c r="O77" s="16">
        <f t="shared" si="0"/>
        <v>0</v>
      </c>
      <c r="P77" s="16">
        <v>-0.39</v>
      </c>
      <c r="Q77" s="16">
        <v>-0.41</v>
      </c>
      <c r="R77" s="16">
        <f t="shared" si="1"/>
        <v>1.9999999999999962E-2</v>
      </c>
      <c r="S77" s="16"/>
      <c r="T77" s="16"/>
      <c r="U77" s="16"/>
      <c r="V77" s="16"/>
      <c r="W77" s="16"/>
    </row>
    <row r="78" spans="1:23" x14ac:dyDescent="0.3">
      <c r="A78" s="19" t="str">
        <f>IF(K78="","",MAX($A$15:A77)+1)</f>
        <v/>
      </c>
      <c r="B78" s="19">
        <v>7</v>
      </c>
      <c r="C78" s="19" t="str">
        <f t="shared" si="2"/>
        <v/>
      </c>
      <c r="D78" s="19" t="str">
        <f>IF(INDEX([1]DataVD!$K$166:$K$242,MATCH($J78,[1]DataVD!$I$166:$I$242,0),1)=$M78,2,"")</f>
        <v/>
      </c>
      <c r="E78" s="19" t="str">
        <f t="shared" si="3"/>
        <v/>
      </c>
      <c r="F78" s="19" t="str">
        <f t="shared" si="4"/>
        <v/>
      </c>
      <c r="G78" s="19" t="str">
        <f t="shared" si="5"/>
        <v/>
      </c>
      <c r="H78" s="19" t="str">
        <f>IF(INDEX([1]DataVD!$L$166:$L$242,MATCH($J78,[1]DataVD!$I$166:$I$242,0),1)=$M78,5,"")</f>
        <v/>
      </c>
      <c r="I78" s="25">
        <f t="shared" si="6"/>
        <v>6</v>
      </c>
      <c r="J78" s="18" t="s">
        <v>60</v>
      </c>
      <c r="K78" s="14"/>
      <c r="L78" s="16" t="s">
        <v>33</v>
      </c>
      <c r="M78" s="16">
        <v>3.94</v>
      </c>
      <c r="N78" s="16">
        <v>3.9</v>
      </c>
      <c r="O78" s="16">
        <f t="shared" si="0"/>
        <v>-4.0000000000000036E-2</v>
      </c>
      <c r="P78" s="16">
        <v>-0.39</v>
      </c>
      <c r="Q78" s="16">
        <v>-0.4</v>
      </c>
      <c r="R78" s="16">
        <f t="shared" si="1"/>
        <v>1.0000000000000009E-2</v>
      </c>
      <c r="S78" s="16"/>
      <c r="T78" s="16"/>
      <c r="U78" s="16"/>
      <c r="V78" s="16"/>
      <c r="W78" s="16"/>
    </row>
    <row r="79" spans="1:23" x14ac:dyDescent="0.3">
      <c r="A79" s="18">
        <f>IF(K79="","",MAX($A$15:A78)+1)</f>
        <v>7</v>
      </c>
      <c r="B79" s="18">
        <v>6</v>
      </c>
      <c r="C79" s="18">
        <f t="shared" si="2"/>
        <v>1</v>
      </c>
      <c r="D79" s="18" t="str">
        <f>IF(INDEX([1]DataVD!$K$166:$K$242,MATCH($J79,[1]DataVD!$I$166:$I$242,0),1)=$M79,2,"")</f>
        <v/>
      </c>
      <c r="E79" s="18" t="str">
        <f t="shared" si="3"/>
        <v/>
      </c>
      <c r="F79" s="18" t="str">
        <f t="shared" si="4"/>
        <v/>
      </c>
      <c r="G79" s="18" t="str">
        <f t="shared" si="5"/>
        <v/>
      </c>
      <c r="H79" s="18" t="str">
        <f>IF(INDEX([1]DataVD!$L$166:$L$242,MATCH($J79,[1]DataVD!$I$166:$I$242,0),1)=$M79,5,"")</f>
        <v/>
      </c>
      <c r="I79" s="25" t="str">
        <f t="shared" si="6"/>
        <v/>
      </c>
      <c r="J79" s="18" t="s">
        <v>36</v>
      </c>
      <c r="K79" s="12">
        <v>107.81</v>
      </c>
      <c r="L79" s="13" t="s">
        <v>31</v>
      </c>
      <c r="M79" s="13">
        <v>4.29</v>
      </c>
      <c r="N79" s="13">
        <v>4.26</v>
      </c>
      <c r="O79" s="13">
        <f t="shared" ref="O79:O142" si="7">ABS(N79)-ABS(M79)</f>
        <v>-3.0000000000000249E-2</v>
      </c>
      <c r="P79" s="13">
        <v>-0.54</v>
      </c>
      <c r="Q79" s="13">
        <v>-0.54</v>
      </c>
      <c r="R79" s="13">
        <f t="shared" ref="R79:R142" si="8">ABS(Q79)-ABS(P79)</f>
        <v>0</v>
      </c>
      <c r="S79" s="13">
        <v>4.8499999999999996</v>
      </c>
      <c r="T79" s="13">
        <v>14.61</v>
      </c>
      <c r="U79" s="13">
        <v>6.28</v>
      </c>
      <c r="V79" s="13">
        <v>3.54</v>
      </c>
      <c r="W79" s="13"/>
    </row>
    <row r="80" spans="1:23" hidden="1" x14ac:dyDescent="0.3">
      <c r="A80" s="18" t="str">
        <f>IF(K80="","",MAX($A$15:A79)+1)</f>
        <v/>
      </c>
      <c r="B80" s="18">
        <v>5</v>
      </c>
      <c r="C80" s="18" t="str">
        <f t="shared" ref="C80:C143" si="9">IF(K80&gt;0,1,"")</f>
        <v/>
      </c>
      <c r="D80" s="18" t="str">
        <f>IF(INDEX([1]DataVD!$K$166:$K$242,MATCH($J80,[1]DataVD!$I$166:$I$242,0),1)=$M80,2,"")</f>
        <v/>
      </c>
      <c r="E80" s="18" t="str">
        <f t="shared" ref="E80:E143" si="10">IF(D79=2,3,"")</f>
        <v/>
      </c>
      <c r="F80" s="18" t="str">
        <f t="shared" ref="F80:F143" si="11">IF(L80="Tim",0,"")</f>
        <v/>
      </c>
      <c r="G80" s="18" t="str">
        <f t="shared" ref="G80:G143" si="12">IF(H81=5,4,"")</f>
        <v/>
      </c>
      <c r="H80" s="18" t="str">
        <f>IF(INDEX([1]DataVD!$L$166:$L$242,MATCH($J80,[1]DataVD!$I$166:$I$242,0),1)=$M80,5,"")</f>
        <v/>
      </c>
      <c r="I80" s="25" t="str">
        <f t="shared" ref="I80:I143" si="13">IF(K81&gt;0,6,"")</f>
        <v/>
      </c>
      <c r="J80" s="18" t="s">
        <v>36</v>
      </c>
      <c r="K80" s="11"/>
      <c r="L80" s="13" t="s">
        <v>31</v>
      </c>
      <c r="M80" s="13">
        <v>5.23</v>
      </c>
      <c r="N80" s="13">
        <v>5.21</v>
      </c>
      <c r="O80" s="13">
        <f t="shared" si="7"/>
        <v>-2.0000000000000462E-2</v>
      </c>
      <c r="P80" s="13">
        <v>-0.68</v>
      </c>
      <c r="Q80" s="13">
        <v>-0.67</v>
      </c>
      <c r="R80" s="13">
        <f t="shared" si="8"/>
        <v>-1.0000000000000009E-2</v>
      </c>
      <c r="S80" s="13"/>
      <c r="T80" s="13"/>
      <c r="U80" s="13"/>
      <c r="V80" s="13"/>
      <c r="W80" s="13"/>
    </row>
    <row r="81" spans="1:23" x14ac:dyDescent="0.3">
      <c r="A81" s="18" t="str">
        <f>IF(K81="","",MAX($A$15:A80)+1)</f>
        <v/>
      </c>
      <c r="B81" s="18">
        <v>4</v>
      </c>
      <c r="C81" s="18" t="str">
        <f t="shared" si="9"/>
        <v/>
      </c>
      <c r="D81" s="18">
        <f>IF(INDEX([1]DataVD!$K$166:$K$242,MATCH($J81,[1]DataVD!$I$166:$I$242,0),1)=$M81,2,"")</f>
        <v>2</v>
      </c>
      <c r="E81" s="18" t="str">
        <f t="shared" si="10"/>
        <v/>
      </c>
      <c r="F81" s="18" t="str">
        <f t="shared" si="11"/>
        <v/>
      </c>
      <c r="G81" s="18" t="str">
        <f t="shared" si="12"/>
        <v/>
      </c>
      <c r="H81" s="18" t="str">
        <f>IF(INDEX([1]DataVD!$L$166:$L$242,MATCH($J81,[1]DataVD!$I$166:$I$242,0),1)=$M81,5,"")</f>
        <v/>
      </c>
      <c r="I81" s="25" t="str">
        <f t="shared" si="13"/>
        <v/>
      </c>
      <c r="J81" s="18" t="s">
        <v>36</v>
      </c>
      <c r="K81" s="11"/>
      <c r="L81" s="13" t="s">
        <v>31</v>
      </c>
      <c r="M81" s="13">
        <v>6.28</v>
      </c>
      <c r="N81" s="13">
        <v>6.27</v>
      </c>
      <c r="O81" s="13">
        <f t="shared" si="7"/>
        <v>-1.0000000000000675E-2</v>
      </c>
      <c r="P81" s="13">
        <v>-0.61</v>
      </c>
      <c r="Q81" s="13">
        <v>-0.6</v>
      </c>
      <c r="R81" s="13">
        <f t="shared" si="8"/>
        <v>-1.0000000000000009E-2</v>
      </c>
      <c r="S81" s="13"/>
      <c r="T81" s="13"/>
      <c r="U81" s="13"/>
      <c r="V81" s="13"/>
      <c r="W81" s="13"/>
    </row>
    <row r="82" spans="1:23" x14ac:dyDescent="0.3">
      <c r="A82" s="18" t="str">
        <f>IF(K82="","",MAX($A$15:A81)+1)</f>
        <v/>
      </c>
      <c r="B82" s="18">
        <v>3</v>
      </c>
      <c r="C82" s="18" t="str">
        <f t="shared" si="9"/>
        <v/>
      </c>
      <c r="D82" s="18" t="str">
        <f>IF(INDEX([1]DataVD!$K$166:$K$242,MATCH($J82,[1]DataVD!$I$166:$I$242,0),1)=$M82,2,"")</f>
        <v/>
      </c>
      <c r="E82" s="18">
        <f t="shared" si="10"/>
        <v>3</v>
      </c>
      <c r="F82" s="18" t="str">
        <f t="shared" si="11"/>
        <v/>
      </c>
      <c r="G82" s="18" t="str">
        <f t="shared" si="12"/>
        <v/>
      </c>
      <c r="H82" s="18" t="str">
        <f>IF(INDEX([1]DataVD!$L$166:$L$242,MATCH($J82,[1]DataVD!$I$166:$I$242,0),1)=$M82,5,"")</f>
        <v/>
      </c>
      <c r="I82" s="25" t="str">
        <f t="shared" si="13"/>
        <v/>
      </c>
      <c r="J82" s="18" t="s">
        <v>36</v>
      </c>
      <c r="K82" s="11"/>
      <c r="L82" s="13" t="s">
        <v>31</v>
      </c>
      <c r="M82" s="13">
        <v>5.98</v>
      </c>
      <c r="N82" s="13">
        <v>5.98</v>
      </c>
      <c r="O82" s="13">
        <f t="shared" si="7"/>
        <v>0</v>
      </c>
      <c r="P82" s="13">
        <v>-0.93</v>
      </c>
      <c r="Q82" s="13">
        <v>-0.93</v>
      </c>
      <c r="R82" s="13">
        <f t="shared" si="8"/>
        <v>0</v>
      </c>
      <c r="S82" s="13"/>
      <c r="T82" s="13"/>
      <c r="U82" s="13"/>
      <c r="V82" s="13"/>
      <c r="W82" s="13"/>
    </row>
    <row r="83" spans="1:23" hidden="1" x14ac:dyDescent="0.3">
      <c r="A83" s="18" t="str">
        <f>IF(K83="","",MAX($A$15:A82)+1)</f>
        <v/>
      </c>
      <c r="B83" s="18">
        <v>2</v>
      </c>
      <c r="C83" s="18" t="str">
        <f t="shared" si="9"/>
        <v/>
      </c>
      <c r="D83" s="18" t="str">
        <f>IF(INDEX([1]DataVD!$K$166:$K$242,MATCH($J83,[1]DataVD!$I$166:$I$242,0),1)=$M83,2,"")</f>
        <v/>
      </c>
      <c r="E83" s="18" t="str">
        <f t="shared" si="10"/>
        <v/>
      </c>
      <c r="F83" s="18" t="str">
        <f t="shared" si="11"/>
        <v/>
      </c>
      <c r="G83" s="18" t="str">
        <f t="shared" si="12"/>
        <v/>
      </c>
      <c r="H83" s="18" t="str">
        <f>IF(INDEX([1]DataVD!$L$166:$L$242,MATCH($J83,[1]DataVD!$I$166:$I$242,0),1)=$M83,5,"")</f>
        <v/>
      </c>
      <c r="I83" s="25" t="str">
        <f t="shared" si="13"/>
        <v/>
      </c>
      <c r="J83" s="18" t="s">
        <v>36</v>
      </c>
      <c r="K83" s="11"/>
      <c r="L83" s="13" t="s">
        <v>31</v>
      </c>
      <c r="M83" s="13">
        <v>5.23</v>
      </c>
      <c r="N83" s="13">
        <v>5.24</v>
      </c>
      <c r="O83" s="13">
        <f t="shared" si="7"/>
        <v>9.9999999999997868E-3</v>
      </c>
      <c r="P83" s="13">
        <v>-0.98</v>
      </c>
      <c r="Q83" s="13">
        <v>-0.97</v>
      </c>
      <c r="R83" s="13">
        <f t="shared" si="8"/>
        <v>-1.0000000000000009E-2</v>
      </c>
      <c r="S83" s="13"/>
      <c r="T83" s="13"/>
      <c r="U83" s="13"/>
      <c r="V83" s="13"/>
      <c r="W83" s="13"/>
    </row>
    <row r="84" spans="1:23" hidden="1" x14ac:dyDescent="0.3">
      <c r="A84" s="18" t="str">
        <f>IF(K84="","",MAX($A$15:A83)+1)</f>
        <v/>
      </c>
      <c r="B84" s="18">
        <v>1</v>
      </c>
      <c r="C84" s="18" t="str">
        <f t="shared" si="9"/>
        <v/>
      </c>
      <c r="D84" s="18" t="str">
        <f>IF(INDEX([1]DataVD!$K$166:$K$242,MATCH($J84,[1]DataVD!$I$166:$I$242,0),1)=$M84,2,"")</f>
        <v/>
      </c>
      <c r="E84" s="18" t="str">
        <f t="shared" si="10"/>
        <v/>
      </c>
      <c r="F84" s="18" t="str">
        <f t="shared" si="11"/>
        <v/>
      </c>
      <c r="G84" s="18" t="str">
        <f t="shared" si="12"/>
        <v/>
      </c>
      <c r="H84" s="18" t="str">
        <f>IF(INDEX([1]DataVD!$L$166:$L$242,MATCH($J84,[1]DataVD!$I$166:$I$242,0),1)=$M84,5,"")</f>
        <v/>
      </c>
      <c r="I84" s="25" t="str">
        <f t="shared" si="13"/>
        <v/>
      </c>
      <c r="J84" s="18" t="s">
        <v>36</v>
      </c>
      <c r="K84" s="11"/>
      <c r="L84" s="13" t="s">
        <v>31</v>
      </c>
      <c r="M84" s="13">
        <v>1.55</v>
      </c>
      <c r="N84" s="13">
        <v>1.6</v>
      </c>
      <c r="O84" s="13">
        <f t="shared" si="7"/>
        <v>5.0000000000000044E-2</v>
      </c>
      <c r="P84" s="13">
        <v>-0.43</v>
      </c>
      <c r="Q84" s="13">
        <v>-0.45</v>
      </c>
      <c r="R84" s="13">
        <f t="shared" si="8"/>
        <v>2.0000000000000018E-2</v>
      </c>
      <c r="S84" s="13"/>
      <c r="T84" s="13"/>
      <c r="U84" s="13"/>
      <c r="V84" s="13"/>
      <c r="W84" s="13"/>
    </row>
    <row r="85" spans="1:23" x14ac:dyDescent="0.3">
      <c r="A85" s="18" t="str">
        <f>IF(K85="","",MAX($A$15:A84)+1)</f>
        <v/>
      </c>
      <c r="B85" s="18">
        <v>0</v>
      </c>
      <c r="C85" s="18" t="str">
        <f t="shared" si="9"/>
        <v/>
      </c>
      <c r="D85" s="18" t="str">
        <f>IF(INDEX([1]DataVD!$K$166:$K$242,MATCH($J85,[1]DataVD!$I$166:$I$242,0),1)=$M85,2,"")</f>
        <v/>
      </c>
      <c r="E85" s="18" t="str">
        <f t="shared" si="10"/>
        <v/>
      </c>
      <c r="F85" s="18">
        <f t="shared" si="11"/>
        <v>0</v>
      </c>
      <c r="G85" s="18" t="str">
        <f t="shared" si="12"/>
        <v/>
      </c>
      <c r="H85" s="18" t="str">
        <f>IF(INDEX([1]DataVD!$L$166:$L$242,MATCH($J85,[1]DataVD!$I$166:$I$242,0),1)=$M85,5,"")</f>
        <v/>
      </c>
      <c r="I85" s="25" t="str">
        <f t="shared" si="13"/>
        <v/>
      </c>
      <c r="J85" s="18" t="s">
        <v>36</v>
      </c>
      <c r="K85" s="11"/>
      <c r="L85" s="13" t="s">
        <v>32</v>
      </c>
      <c r="M85" s="13">
        <v>0</v>
      </c>
      <c r="N85" s="13">
        <v>0</v>
      </c>
      <c r="O85" s="13">
        <f t="shared" si="7"/>
        <v>0</v>
      </c>
      <c r="P85" s="13">
        <v>-0.48</v>
      </c>
      <c r="Q85" s="13">
        <v>-0.48</v>
      </c>
      <c r="R85" s="13">
        <f t="shared" si="8"/>
        <v>0</v>
      </c>
      <c r="S85" s="13"/>
      <c r="T85" s="13"/>
      <c r="U85" s="13"/>
      <c r="V85" s="13"/>
      <c r="W85" s="13"/>
    </row>
    <row r="86" spans="1:23" hidden="1" x14ac:dyDescent="0.3">
      <c r="A86" s="18" t="str">
        <f>IF(K86="","",MAX($A$15:A85)+1)</f>
        <v/>
      </c>
      <c r="B86" s="18">
        <v>1</v>
      </c>
      <c r="C86" s="18" t="str">
        <f t="shared" si="9"/>
        <v/>
      </c>
      <c r="D86" s="18" t="str">
        <f>IF(INDEX([1]DataVD!$K$166:$K$242,MATCH($J86,[1]DataVD!$I$166:$I$242,0),1)=$M86,2,"")</f>
        <v/>
      </c>
      <c r="E86" s="18" t="str">
        <f t="shared" si="10"/>
        <v/>
      </c>
      <c r="F86" s="18" t="str">
        <f t="shared" si="11"/>
        <v/>
      </c>
      <c r="G86" s="18" t="str">
        <f t="shared" si="12"/>
        <v/>
      </c>
      <c r="H86" s="18" t="str">
        <f>IF(INDEX([1]DataVD!$L$166:$L$242,MATCH($J86,[1]DataVD!$I$166:$I$242,0),1)=$M86,5,"")</f>
        <v/>
      </c>
      <c r="I86" s="25" t="str">
        <f t="shared" si="13"/>
        <v/>
      </c>
      <c r="J86" s="18" t="s">
        <v>36</v>
      </c>
      <c r="K86" s="11"/>
      <c r="L86" s="13" t="s">
        <v>33</v>
      </c>
      <c r="M86" s="13">
        <v>1.8</v>
      </c>
      <c r="N86" s="13">
        <v>1.76</v>
      </c>
      <c r="O86" s="13">
        <f t="shared" si="7"/>
        <v>-4.0000000000000036E-2</v>
      </c>
      <c r="P86" s="13">
        <v>0.92</v>
      </c>
      <c r="Q86" s="13">
        <v>0.92</v>
      </c>
      <c r="R86" s="13">
        <f t="shared" si="8"/>
        <v>0</v>
      </c>
      <c r="S86" s="13"/>
      <c r="T86" s="13"/>
      <c r="U86" s="13"/>
      <c r="V86" s="13"/>
      <c r="W86" s="13"/>
    </row>
    <row r="87" spans="1:23" x14ac:dyDescent="0.3">
      <c r="A87" s="18" t="str">
        <f>IF(K87="","",MAX($A$15:A86)+1)</f>
        <v/>
      </c>
      <c r="B87" s="18">
        <v>2</v>
      </c>
      <c r="C87" s="18" t="str">
        <f t="shared" si="9"/>
        <v/>
      </c>
      <c r="D87" s="18" t="str">
        <f>IF(INDEX([1]DataVD!$K$166:$K$242,MATCH($J87,[1]DataVD!$I$166:$I$242,0),1)=$M87,2,"")</f>
        <v/>
      </c>
      <c r="E87" s="18" t="str">
        <f t="shared" si="10"/>
        <v/>
      </c>
      <c r="F87" s="18" t="str">
        <f t="shared" si="11"/>
        <v/>
      </c>
      <c r="G87" s="18">
        <f t="shared" si="12"/>
        <v>4</v>
      </c>
      <c r="H87" s="18" t="str">
        <f>IF(INDEX([1]DataVD!$L$166:$L$242,MATCH($J87,[1]DataVD!$I$166:$I$242,0),1)=$M87,5,"")</f>
        <v/>
      </c>
      <c r="I87" s="25" t="str">
        <f t="shared" si="13"/>
        <v/>
      </c>
      <c r="J87" s="18" t="s">
        <v>36</v>
      </c>
      <c r="K87" s="11"/>
      <c r="L87" s="13" t="s">
        <v>33</v>
      </c>
      <c r="M87" s="13">
        <v>3.24</v>
      </c>
      <c r="N87" s="13">
        <v>3.21</v>
      </c>
      <c r="O87" s="13">
        <f t="shared" si="7"/>
        <v>-3.0000000000000249E-2</v>
      </c>
      <c r="P87" s="13">
        <v>0.92</v>
      </c>
      <c r="Q87" s="13">
        <v>0.92</v>
      </c>
      <c r="R87" s="13">
        <f t="shared" si="8"/>
        <v>0</v>
      </c>
      <c r="S87" s="13"/>
      <c r="T87" s="13"/>
      <c r="U87" s="13"/>
      <c r="V87" s="13"/>
      <c r="W87" s="13"/>
    </row>
    <row r="88" spans="1:23" x14ac:dyDescent="0.3">
      <c r="A88" s="18" t="str">
        <f>IF(K88="","",MAX($A$15:A87)+1)</f>
        <v/>
      </c>
      <c r="B88" s="18">
        <v>3</v>
      </c>
      <c r="C88" s="18" t="str">
        <f t="shared" si="9"/>
        <v/>
      </c>
      <c r="D88" s="18" t="str">
        <f>IF(INDEX([1]DataVD!$K$166:$K$242,MATCH($J88,[1]DataVD!$I$166:$I$242,0),1)=$M88,2,"")</f>
        <v/>
      </c>
      <c r="E88" s="18" t="str">
        <f t="shared" si="10"/>
        <v/>
      </c>
      <c r="F88" s="18" t="str">
        <f t="shared" si="11"/>
        <v/>
      </c>
      <c r="G88" s="18" t="str">
        <f t="shared" si="12"/>
        <v/>
      </c>
      <c r="H88" s="18">
        <f>IF(INDEX([1]DataVD!$L$166:$L$242,MATCH($J88,[1]DataVD!$I$166:$I$242,0),1)=$M88,5,"")</f>
        <v>5</v>
      </c>
      <c r="I88" s="25" t="str">
        <f t="shared" si="13"/>
        <v/>
      </c>
      <c r="J88" s="18" t="s">
        <v>36</v>
      </c>
      <c r="K88" s="11"/>
      <c r="L88" s="13" t="s">
        <v>33</v>
      </c>
      <c r="M88" s="13">
        <v>3.54</v>
      </c>
      <c r="N88" s="13">
        <v>3.53</v>
      </c>
      <c r="O88" s="13">
        <f t="shared" si="7"/>
        <v>-1.0000000000000231E-2</v>
      </c>
      <c r="P88" s="13">
        <v>1.22</v>
      </c>
      <c r="Q88" s="13">
        <v>1.24</v>
      </c>
      <c r="R88" s="13">
        <f t="shared" si="8"/>
        <v>2.0000000000000018E-2</v>
      </c>
      <c r="S88" s="13"/>
      <c r="T88" s="13"/>
      <c r="U88" s="13"/>
      <c r="V88" s="13"/>
      <c r="W88" s="13"/>
    </row>
    <row r="89" spans="1:23" hidden="1" x14ac:dyDescent="0.3">
      <c r="A89" s="18" t="str">
        <f>IF(K89="","",MAX($A$15:A88)+1)</f>
        <v/>
      </c>
      <c r="B89" s="18">
        <v>4</v>
      </c>
      <c r="C89" s="18" t="str">
        <f t="shared" si="9"/>
        <v/>
      </c>
      <c r="D89" s="18" t="str">
        <f>IF(INDEX([1]DataVD!$K$166:$K$242,MATCH($J89,[1]DataVD!$I$166:$I$242,0),1)=$M89,2,"")</f>
        <v/>
      </c>
      <c r="E89" s="18" t="str">
        <f t="shared" si="10"/>
        <v/>
      </c>
      <c r="F89" s="18" t="str">
        <f t="shared" si="11"/>
        <v/>
      </c>
      <c r="G89" s="18" t="str">
        <f t="shared" si="12"/>
        <v/>
      </c>
      <c r="H89" s="18" t="str">
        <f>IF(INDEX([1]DataVD!$L$166:$L$242,MATCH($J89,[1]DataVD!$I$166:$I$242,0),1)=$M89,5,"")</f>
        <v/>
      </c>
      <c r="I89" s="25" t="str">
        <f t="shared" si="13"/>
        <v/>
      </c>
      <c r="J89" s="18" t="s">
        <v>36</v>
      </c>
      <c r="K89" s="11"/>
      <c r="L89" s="13" t="s">
        <v>33</v>
      </c>
      <c r="M89" s="13">
        <v>1.8</v>
      </c>
      <c r="N89" s="13">
        <v>1.81</v>
      </c>
      <c r="O89" s="13">
        <f t="shared" si="7"/>
        <v>1.0000000000000009E-2</v>
      </c>
      <c r="P89" s="13">
        <v>1.22</v>
      </c>
      <c r="Q89" s="13">
        <v>1.23</v>
      </c>
      <c r="R89" s="13">
        <f t="shared" si="8"/>
        <v>1.0000000000000009E-2</v>
      </c>
      <c r="S89" s="13"/>
      <c r="T89" s="13"/>
      <c r="U89" s="13"/>
      <c r="V89" s="13"/>
      <c r="W89" s="13"/>
    </row>
    <row r="90" spans="1:23" x14ac:dyDescent="0.3">
      <c r="A90" s="18" t="str">
        <f>IF(K90="","",MAX($A$15:A89)+1)</f>
        <v/>
      </c>
      <c r="B90" s="18">
        <v>5</v>
      </c>
      <c r="C90" s="18" t="str">
        <f t="shared" si="9"/>
        <v/>
      </c>
      <c r="D90" s="18" t="str">
        <f>IF(INDEX([1]DataVD!$K$166:$K$242,MATCH($J90,[1]DataVD!$I$166:$I$242,0),1)=$M90,2,"")</f>
        <v/>
      </c>
      <c r="E90" s="18" t="str">
        <f t="shared" si="10"/>
        <v/>
      </c>
      <c r="F90" s="18" t="str">
        <f t="shared" si="11"/>
        <v/>
      </c>
      <c r="G90" s="18" t="str">
        <f t="shared" si="12"/>
        <v/>
      </c>
      <c r="H90" s="18" t="str">
        <f>IF(INDEX([1]DataVD!$L$166:$L$242,MATCH($J90,[1]DataVD!$I$166:$I$242,0),1)=$M90,5,"")</f>
        <v/>
      </c>
      <c r="I90" s="25">
        <f t="shared" si="13"/>
        <v>6</v>
      </c>
      <c r="J90" s="18" t="s">
        <v>36</v>
      </c>
      <c r="K90" s="11"/>
      <c r="L90" s="13" t="s">
        <v>33</v>
      </c>
      <c r="M90" s="13">
        <v>1.6</v>
      </c>
      <c r="N90" s="13">
        <v>1.58</v>
      </c>
      <c r="O90" s="13">
        <f t="shared" si="7"/>
        <v>-2.0000000000000018E-2</v>
      </c>
      <c r="P90" s="13">
        <v>1.06</v>
      </c>
      <c r="Q90" s="13">
        <v>1.08</v>
      </c>
      <c r="R90" s="13">
        <f t="shared" si="8"/>
        <v>2.0000000000000018E-2</v>
      </c>
      <c r="S90" s="13"/>
      <c r="T90" s="13"/>
      <c r="U90" s="13"/>
      <c r="V90" s="13"/>
      <c r="W90" s="13"/>
    </row>
    <row r="91" spans="1:23" x14ac:dyDescent="0.3">
      <c r="A91" s="19">
        <f>IF(K91="","",MAX($A$15:A90)+1)</f>
        <v>8</v>
      </c>
      <c r="B91" s="19">
        <v>4</v>
      </c>
      <c r="C91" s="19">
        <f t="shared" si="9"/>
        <v>1</v>
      </c>
      <c r="D91" s="19" t="str">
        <f>IF(INDEX([1]DataVD!$K$166:$K$242,MATCH($J91,[1]DataVD!$I$166:$I$242,0),1)=$M91,2,"")</f>
        <v/>
      </c>
      <c r="E91" s="19" t="str">
        <f t="shared" si="10"/>
        <v/>
      </c>
      <c r="F91" s="19" t="str">
        <f t="shared" si="11"/>
        <v/>
      </c>
      <c r="G91" s="19" t="str">
        <f t="shared" si="12"/>
        <v/>
      </c>
      <c r="H91" s="19" t="str">
        <f>IF(INDEX([1]DataVD!$L$166:$L$242,MATCH($J91,[1]DataVD!$I$166:$I$242,0),1)=$M91,5,"")</f>
        <v/>
      </c>
      <c r="I91" s="25" t="str">
        <f t="shared" si="13"/>
        <v/>
      </c>
      <c r="J91" s="18" t="s">
        <v>61</v>
      </c>
      <c r="K91" s="15">
        <v>120</v>
      </c>
      <c r="L91" s="16" t="s">
        <v>31</v>
      </c>
      <c r="M91" s="16">
        <v>3.03</v>
      </c>
      <c r="N91" s="16">
        <v>3.04</v>
      </c>
      <c r="O91" s="16">
        <f t="shared" si="7"/>
        <v>1.0000000000000231E-2</v>
      </c>
      <c r="P91" s="16">
        <v>-0.26</v>
      </c>
      <c r="Q91" s="16">
        <v>-0.28000000000000003</v>
      </c>
      <c r="R91" s="16">
        <f t="shared" si="8"/>
        <v>2.0000000000000018E-2</v>
      </c>
      <c r="S91" s="16">
        <v>4.34</v>
      </c>
      <c r="T91" s="16">
        <v>15.22</v>
      </c>
      <c r="U91" s="16">
        <v>4.96</v>
      </c>
      <c r="V91" s="16">
        <v>5.81</v>
      </c>
      <c r="W91" s="16"/>
    </row>
    <row r="92" spans="1:23" x14ac:dyDescent="0.3">
      <c r="A92" s="19" t="str">
        <f>IF(K92="","",MAX($A$15:A91)+1)</f>
        <v/>
      </c>
      <c r="B92" s="19">
        <v>3</v>
      </c>
      <c r="C92" s="19" t="str">
        <f t="shared" si="9"/>
        <v/>
      </c>
      <c r="D92" s="19">
        <f>IF(INDEX([1]DataVD!$K$166:$K$242,MATCH($J92,[1]DataVD!$I$166:$I$242,0),1)=$M92,2,"")</f>
        <v>2</v>
      </c>
      <c r="E92" s="19" t="str">
        <f t="shared" si="10"/>
        <v/>
      </c>
      <c r="F92" s="19" t="str">
        <f t="shared" si="11"/>
        <v/>
      </c>
      <c r="G92" s="19" t="str">
        <f t="shared" si="12"/>
        <v/>
      </c>
      <c r="H92" s="19" t="str">
        <f>IF(INDEX([1]DataVD!$L$166:$L$242,MATCH($J92,[1]DataVD!$I$166:$I$242,0),1)=$M92,5,"")</f>
        <v/>
      </c>
      <c r="I92" s="25" t="str">
        <f t="shared" si="13"/>
        <v/>
      </c>
      <c r="J92" s="18" t="s">
        <v>61</v>
      </c>
      <c r="K92" s="14"/>
      <c r="L92" s="16" t="s">
        <v>31</v>
      </c>
      <c r="M92" s="16">
        <v>4.96</v>
      </c>
      <c r="N92" s="16">
        <v>4.9400000000000004</v>
      </c>
      <c r="O92" s="16">
        <f t="shared" si="7"/>
        <v>-1.9999999999999574E-2</v>
      </c>
      <c r="P92" s="16">
        <v>0.27</v>
      </c>
      <c r="Q92" s="16">
        <v>0.28000000000000003</v>
      </c>
      <c r="R92" s="16">
        <f t="shared" si="8"/>
        <v>1.0000000000000009E-2</v>
      </c>
      <c r="S92" s="16"/>
      <c r="T92" s="16"/>
      <c r="U92" s="16"/>
      <c r="V92" s="16"/>
      <c r="W92" s="16"/>
    </row>
    <row r="93" spans="1:23" x14ac:dyDescent="0.3">
      <c r="A93" s="19" t="str">
        <f>IF(K93="","",MAX($A$15:A92)+1)</f>
        <v/>
      </c>
      <c r="B93" s="19">
        <v>2</v>
      </c>
      <c r="C93" s="19" t="str">
        <f t="shared" si="9"/>
        <v/>
      </c>
      <c r="D93" s="19" t="str">
        <f>IF(INDEX([1]DataVD!$K$166:$K$242,MATCH($J93,[1]DataVD!$I$166:$I$242,0),1)=$M93,2,"")</f>
        <v/>
      </c>
      <c r="E93" s="19">
        <f t="shared" si="10"/>
        <v>3</v>
      </c>
      <c r="F93" s="19" t="str">
        <f t="shared" si="11"/>
        <v/>
      </c>
      <c r="G93" s="19" t="str">
        <f t="shared" si="12"/>
        <v/>
      </c>
      <c r="H93" s="19" t="str">
        <f>IF(INDEX([1]DataVD!$L$166:$L$242,MATCH($J93,[1]DataVD!$I$166:$I$242,0),1)=$M93,5,"")</f>
        <v/>
      </c>
      <c r="I93" s="25" t="str">
        <f t="shared" si="13"/>
        <v/>
      </c>
      <c r="J93" s="18" t="s">
        <v>61</v>
      </c>
      <c r="K93" s="14"/>
      <c r="L93" s="16" t="s">
        <v>31</v>
      </c>
      <c r="M93" s="16">
        <v>4.67</v>
      </c>
      <c r="N93" s="16">
        <v>4.63</v>
      </c>
      <c r="O93" s="16">
        <f t="shared" si="7"/>
        <v>-4.0000000000000036E-2</v>
      </c>
      <c r="P93" s="16">
        <v>-0.11</v>
      </c>
      <c r="Q93" s="16">
        <v>-0.12</v>
      </c>
      <c r="R93" s="16">
        <f t="shared" si="8"/>
        <v>9.999999999999995E-3</v>
      </c>
      <c r="S93" s="16"/>
      <c r="T93" s="16"/>
      <c r="U93" s="16"/>
      <c r="V93" s="16"/>
      <c r="W93" s="16"/>
    </row>
    <row r="94" spans="1:23" hidden="1" x14ac:dyDescent="0.3">
      <c r="A94" s="19" t="str">
        <f>IF(K94="","",MAX($A$15:A93)+1)</f>
        <v/>
      </c>
      <c r="B94" s="19">
        <v>1</v>
      </c>
      <c r="C94" s="19" t="str">
        <f t="shared" si="9"/>
        <v/>
      </c>
      <c r="D94" s="19" t="str">
        <f>IF(INDEX([1]DataVD!$K$166:$K$242,MATCH($J94,[1]DataVD!$I$166:$I$242,0),1)=$M94,2,"")</f>
        <v/>
      </c>
      <c r="E94" s="19" t="str">
        <f t="shared" si="10"/>
        <v/>
      </c>
      <c r="F94" s="19" t="str">
        <f t="shared" si="11"/>
        <v/>
      </c>
      <c r="G94" s="19" t="str">
        <f t="shared" si="12"/>
        <v/>
      </c>
      <c r="H94" s="19" t="str">
        <f>IF(INDEX([1]DataVD!$L$166:$L$242,MATCH($J94,[1]DataVD!$I$166:$I$242,0),1)=$M94,5,"")</f>
        <v/>
      </c>
      <c r="I94" s="25" t="str">
        <f t="shared" si="13"/>
        <v/>
      </c>
      <c r="J94" s="18" t="s">
        <v>61</v>
      </c>
      <c r="K94" s="14"/>
      <c r="L94" s="16" t="s">
        <v>31</v>
      </c>
      <c r="M94" s="16">
        <v>2.54</v>
      </c>
      <c r="N94" s="16">
        <v>2.5</v>
      </c>
      <c r="O94" s="16">
        <f t="shared" si="7"/>
        <v>-4.0000000000000036E-2</v>
      </c>
      <c r="P94" s="16">
        <v>-0.7</v>
      </c>
      <c r="Q94" s="16">
        <v>-0.69</v>
      </c>
      <c r="R94" s="16">
        <f t="shared" si="8"/>
        <v>-1.0000000000000009E-2</v>
      </c>
      <c r="S94" s="16"/>
      <c r="T94" s="16"/>
      <c r="U94" s="16"/>
      <c r="V94" s="16"/>
      <c r="W94" s="16"/>
    </row>
    <row r="95" spans="1:23" x14ac:dyDescent="0.3">
      <c r="A95" s="19" t="str">
        <f>IF(K95="","",MAX($A$15:A94)+1)</f>
        <v/>
      </c>
      <c r="B95" s="19">
        <v>0</v>
      </c>
      <c r="C95" s="19" t="str">
        <f t="shared" si="9"/>
        <v/>
      </c>
      <c r="D95" s="19" t="str">
        <f>IF(INDEX([1]DataVD!$K$166:$K$242,MATCH($J95,[1]DataVD!$I$166:$I$242,0),1)=$M95,2,"")</f>
        <v/>
      </c>
      <c r="E95" s="19" t="str">
        <f t="shared" si="10"/>
        <v/>
      </c>
      <c r="F95" s="19">
        <f t="shared" si="11"/>
        <v>0</v>
      </c>
      <c r="G95" s="19" t="str">
        <f t="shared" si="12"/>
        <v/>
      </c>
      <c r="H95" s="19" t="str">
        <f>IF(INDEX([1]DataVD!$L$166:$L$242,MATCH($J95,[1]DataVD!$I$166:$I$242,0),1)=$M95,5,"")</f>
        <v/>
      </c>
      <c r="I95" s="25" t="str">
        <f t="shared" si="13"/>
        <v/>
      </c>
      <c r="J95" s="18" t="s">
        <v>61</v>
      </c>
      <c r="K95" s="14"/>
      <c r="L95" s="16" t="s">
        <v>32</v>
      </c>
      <c r="M95" s="16">
        <v>0</v>
      </c>
      <c r="N95" s="16">
        <v>0</v>
      </c>
      <c r="O95" s="16">
        <f t="shared" si="7"/>
        <v>0</v>
      </c>
      <c r="P95" s="16">
        <v>-0.98</v>
      </c>
      <c r="Q95" s="16">
        <v>-0.99</v>
      </c>
      <c r="R95" s="16">
        <f t="shared" si="8"/>
        <v>1.0000000000000009E-2</v>
      </c>
      <c r="S95" s="16"/>
      <c r="T95" s="16"/>
      <c r="U95" s="16"/>
      <c r="V95" s="16"/>
      <c r="W95" s="16"/>
    </row>
    <row r="96" spans="1:23" hidden="1" x14ac:dyDescent="0.3">
      <c r="A96" s="19" t="str">
        <f>IF(K96="","",MAX($A$15:A95)+1)</f>
        <v/>
      </c>
      <c r="B96" s="19">
        <v>1</v>
      </c>
      <c r="C96" s="19" t="str">
        <f t="shared" si="9"/>
        <v/>
      </c>
      <c r="D96" s="19" t="str">
        <f>IF(INDEX([1]DataVD!$K$166:$K$242,MATCH($J96,[1]DataVD!$I$166:$I$242,0),1)=$M96,2,"")</f>
        <v/>
      </c>
      <c r="E96" s="19" t="str">
        <f t="shared" si="10"/>
        <v/>
      </c>
      <c r="F96" s="19" t="str">
        <f t="shared" si="11"/>
        <v/>
      </c>
      <c r="G96" s="19" t="str">
        <f t="shared" si="12"/>
        <v/>
      </c>
      <c r="H96" s="19" t="str">
        <f>IF(INDEX([1]DataVD!$L$166:$L$242,MATCH($J96,[1]DataVD!$I$166:$I$242,0),1)=$M96,5,"")</f>
        <v/>
      </c>
      <c r="I96" s="25" t="str">
        <f t="shared" si="13"/>
        <v/>
      </c>
      <c r="J96" s="18" t="s">
        <v>61</v>
      </c>
      <c r="K96" s="14"/>
      <c r="L96" s="16" t="s">
        <v>33</v>
      </c>
      <c r="M96" s="16">
        <v>3.72</v>
      </c>
      <c r="N96" s="16">
        <v>3.75</v>
      </c>
      <c r="O96" s="16">
        <f t="shared" si="7"/>
        <v>2.9999999999999805E-2</v>
      </c>
      <c r="P96" s="16">
        <v>-0.8</v>
      </c>
      <c r="Q96" s="16">
        <v>-0.78</v>
      </c>
      <c r="R96" s="16">
        <f t="shared" si="8"/>
        <v>-2.0000000000000018E-2</v>
      </c>
      <c r="S96" s="16"/>
      <c r="T96" s="16"/>
      <c r="U96" s="16"/>
      <c r="V96" s="16"/>
      <c r="W96" s="16"/>
    </row>
    <row r="97" spans="1:23" x14ac:dyDescent="0.3">
      <c r="A97" s="19" t="str">
        <f>IF(K97="","",MAX($A$15:A96)+1)</f>
        <v/>
      </c>
      <c r="B97" s="19">
        <v>2</v>
      </c>
      <c r="C97" s="19" t="str">
        <f t="shared" si="9"/>
        <v/>
      </c>
      <c r="D97" s="19" t="str">
        <f>IF(INDEX([1]DataVD!$K$166:$K$242,MATCH($J97,[1]DataVD!$I$166:$I$242,0),1)=$M97,2,"")</f>
        <v/>
      </c>
      <c r="E97" s="19" t="str">
        <f t="shared" si="10"/>
        <v/>
      </c>
      <c r="F97" s="19" t="str">
        <f t="shared" si="11"/>
        <v/>
      </c>
      <c r="G97" s="19">
        <f t="shared" si="12"/>
        <v>4</v>
      </c>
      <c r="H97" s="19" t="str">
        <f>IF(INDEX([1]DataVD!$L$166:$L$242,MATCH($J97,[1]DataVD!$I$166:$I$242,0),1)=$M97,5,"")</f>
        <v/>
      </c>
      <c r="I97" s="25" t="str">
        <f t="shared" si="13"/>
        <v/>
      </c>
      <c r="J97" s="18" t="s">
        <v>61</v>
      </c>
      <c r="K97" s="14"/>
      <c r="L97" s="16" t="s">
        <v>33</v>
      </c>
      <c r="M97" s="16">
        <v>5.52</v>
      </c>
      <c r="N97" s="16">
        <v>5.55</v>
      </c>
      <c r="O97" s="16">
        <f t="shared" si="7"/>
        <v>3.0000000000000249E-2</v>
      </c>
      <c r="P97" s="16">
        <v>-0.63</v>
      </c>
      <c r="Q97" s="16">
        <v>-0.63</v>
      </c>
      <c r="R97" s="16">
        <f t="shared" si="8"/>
        <v>0</v>
      </c>
      <c r="S97" s="16"/>
      <c r="T97" s="16"/>
      <c r="U97" s="16"/>
      <c r="V97" s="16"/>
      <c r="W97" s="16"/>
    </row>
    <row r="98" spans="1:23" x14ac:dyDescent="0.3">
      <c r="A98" s="19" t="str">
        <f>IF(K98="","",MAX($A$15:A97)+1)</f>
        <v/>
      </c>
      <c r="B98" s="19">
        <v>3</v>
      </c>
      <c r="C98" s="19" t="str">
        <f t="shared" si="9"/>
        <v/>
      </c>
      <c r="D98" s="19" t="str">
        <f>IF(INDEX([1]DataVD!$K$166:$K$242,MATCH($J98,[1]DataVD!$I$166:$I$242,0),1)=$M98,2,"")</f>
        <v/>
      </c>
      <c r="E98" s="19" t="str">
        <f t="shared" si="10"/>
        <v/>
      </c>
      <c r="F98" s="19" t="str">
        <f t="shared" si="11"/>
        <v/>
      </c>
      <c r="G98" s="19" t="str">
        <f t="shared" si="12"/>
        <v/>
      </c>
      <c r="H98" s="19">
        <f>IF(INDEX([1]DataVD!$L$166:$L$242,MATCH($J98,[1]DataVD!$I$166:$I$242,0),1)=$M98,5,"")</f>
        <v>5</v>
      </c>
      <c r="I98" s="25" t="str">
        <f t="shared" si="13"/>
        <v/>
      </c>
      <c r="J98" s="18" t="s">
        <v>61</v>
      </c>
      <c r="K98" s="14"/>
      <c r="L98" s="16" t="s">
        <v>33</v>
      </c>
      <c r="M98" s="16">
        <v>5.81</v>
      </c>
      <c r="N98" s="16">
        <v>5.84</v>
      </c>
      <c r="O98" s="16">
        <f t="shared" si="7"/>
        <v>3.0000000000000249E-2</v>
      </c>
      <c r="P98" s="16">
        <v>-0.3</v>
      </c>
      <c r="Q98" s="16">
        <v>-0.31</v>
      </c>
      <c r="R98" s="16">
        <f t="shared" si="8"/>
        <v>1.0000000000000009E-2</v>
      </c>
      <c r="S98" s="16"/>
      <c r="T98" s="16"/>
      <c r="U98" s="16"/>
      <c r="V98" s="16"/>
      <c r="W98" s="16"/>
    </row>
    <row r="99" spans="1:23" x14ac:dyDescent="0.3">
      <c r="A99" s="19" t="str">
        <f>IF(K99="","",MAX($A$15:A98)+1)</f>
        <v/>
      </c>
      <c r="B99" s="19">
        <v>4</v>
      </c>
      <c r="C99" s="19" t="str">
        <f t="shared" si="9"/>
        <v/>
      </c>
      <c r="D99" s="19" t="str">
        <f>IF(INDEX([1]DataVD!$K$166:$K$242,MATCH($J99,[1]DataVD!$I$166:$I$242,0),1)=$M99,2,"")</f>
        <v/>
      </c>
      <c r="E99" s="19" t="str">
        <f t="shared" si="10"/>
        <v/>
      </c>
      <c r="F99" s="19" t="str">
        <f t="shared" si="11"/>
        <v/>
      </c>
      <c r="G99" s="19" t="str">
        <f t="shared" si="12"/>
        <v/>
      </c>
      <c r="H99" s="19" t="str">
        <f>IF(INDEX([1]DataVD!$L$166:$L$242,MATCH($J99,[1]DataVD!$I$166:$I$242,0),1)=$M99,5,"")</f>
        <v/>
      </c>
      <c r="I99" s="25">
        <f t="shared" si="13"/>
        <v>6</v>
      </c>
      <c r="J99" s="18" t="s">
        <v>61</v>
      </c>
      <c r="K99" s="14"/>
      <c r="L99" s="16" t="s">
        <v>33</v>
      </c>
      <c r="M99" s="16">
        <v>3.83</v>
      </c>
      <c r="N99" s="16">
        <v>3.79</v>
      </c>
      <c r="O99" s="16">
        <f t="shared" si="7"/>
        <v>-4.0000000000000036E-2</v>
      </c>
      <c r="P99" s="16">
        <v>-0.49</v>
      </c>
      <c r="Q99" s="16">
        <v>-0.5</v>
      </c>
      <c r="R99" s="16">
        <f t="shared" si="8"/>
        <v>1.0000000000000009E-2</v>
      </c>
      <c r="S99" s="16"/>
      <c r="T99" s="16"/>
      <c r="U99" s="16"/>
      <c r="V99" s="16"/>
      <c r="W99" s="16"/>
    </row>
    <row r="100" spans="1:23" x14ac:dyDescent="0.3">
      <c r="A100" s="18">
        <f>IF(K100="","",MAX($A$15:A99)+1)</f>
        <v>9</v>
      </c>
      <c r="B100" s="18">
        <v>4</v>
      </c>
      <c r="C100" s="18">
        <f t="shared" si="9"/>
        <v>1</v>
      </c>
      <c r="D100" s="18" t="str">
        <f>IF(INDEX([1]DataVD!$K$166:$K$242,MATCH($J100,[1]DataVD!$I$166:$I$242,0),1)=$M100,2,"")</f>
        <v/>
      </c>
      <c r="E100" s="18" t="str">
        <f t="shared" si="10"/>
        <v/>
      </c>
      <c r="F100" s="18" t="str">
        <f t="shared" si="11"/>
        <v/>
      </c>
      <c r="G100" s="18" t="str">
        <f t="shared" si="12"/>
        <v/>
      </c>
      <c r="H100" s="18" t="str">
        <f>IF(INDEX([1]DataVD!$L$166:$L$242,MATCH($J100,[1]DataVD!$I$166:$I$242,0),1)=$M100,5,"")</f>
        <v/>
      </c>
      <c r="I100" s="25" t="str">
        <f t="shared" si="13"/>
        <v/>
      </c>
      <c r="J100" s="18" t="s">
        <v>62</v>
      </c>
      <c r="K100" s="12">
        <v>140</v>
      </c>
      <c r="L100" s="13" t="s">
        <v>31</v>
      </c>
      <c r="M100" s="13">
        <v>1.74</v>
      </c>
      <c r="N100" s="13">
        <v>1.77</v>
      </c>
      <c r="O100" s="13">
        <f t="shared" si="7"/>
        <v>3.0000000000000027E-2</v>
      </c>
      <c r="P100" s="13">
        <v>1.0900000000000001</v>
      </c>
      <c r="Q100" s="13">
        <v>1.1100000000000001</v>
      </c>
      <c r="R100" s="13">
        <f t="shared" si="8"/>
        <v>2.0000000000000018E-2</v>
      </c>
      <c r="S100" s="13">
        <v>3.63</v>
      </c>
      <c r="T100" s="13">
        <v>12.68</v>
      </c>
      <c r="U100" s="13">
        <v>3.74</v>
      </c>
      <c r="V100" s="13">
        <v>3.64</v>
      </c>
      <c r="W100" s="13"/>
    </row>
    <row r="101" spans="1:23" x14ac:dyDescent="0.3">
      <c r="A101" s="18" t="str">
        <f>IF(K101="","",MAX($A$15:A100)+1)</f>
        <v/>
      </c>
      <c r="B101" s="18">
        <v>3</v>
      </c>
      <c r="C101" s="18" t="str">
        <f t="shared" si="9"/>
        <v/>
      </c>
      <c r="D101" s="18">
        <f>IF(INDEX([1]DataVD!$K$166:$K$242,MATCH($J101,[1]DataVD!$I$166:$I$242,0),1)=$M101,2,"")</f>
        <v>2</v>
      </c>
      <c r="E101" s="18" t="str">
        <f t="shared" si="10"/>
        <v/>
      </c>
      <c r="F101" s="18" t="str">
        <f t="shared" si="11"/>
        <v/>
      </c>
      <c r="G101" s="18" t="str">
        <f t="shared" si="12"/>
        <v/>
      </c>
      <c r="H101" s="18" t="str">
        <f>IF(INDEX([1]DataVD!$L$166:$L$242,MATCH($J101,[1]DataVD!$I$166:$I$242,0),1)=$M101,5,"")</f>
        <v/>
      </c>
      <c r="I101" s="25" t="str">
        <f t="shared" si="13"/>
        <v/>
      </c>
      <c r="J101" s="18" t="s">
        <v>62</v>
      </c>
      <c r="K101" s="11"/>
      <c r="L101" s="13" t="s">
        <v>31</v>
      </c>
      <c r="M101" s="13">
        <v>3.74</v>
      </c>
      <c r="N101" s="13">
        <v>3.7</v>
      </c>
      <c r="O101" s="13">
        <f t="shared" si="7"/>
        <v>-4.0000000000000036E-2</v>
      </c>
      <c r="P101" s="13">
        <v>1.08</v>
      </c>
      <c r="Q101" s="13">
        <v>1.07</v>
      </c>
      <c r="R101" s="13">
        <f t="shared" si="8"/>
        <v>-1.0000000000000009E-2</v>
      </c>
      <c r="S101" s="13"/>
      <c r="T101" s="13"/>
      <c r="U101" s="13"/>
      <c r="V101" s="13"/>
      <c r="W101" s="13"/>
    </row>
    <row r="102" spans="1:23" x14ac:dyDescent="0.3">
      <c r="A102" s="18" t="str">
        <f>IF(K102="","",MAX($A$15:A101)+1)</f>
        <v/>
      </c>
      <c r="B102" s="18">
        <v>2</v>
      </c>
      <c r="C102" s="18" t="str">
        <f t="shared" si="9"/>
        <v/>
      </c>
      <c r="D102" s="18" t="str">
        <f>IF(INDEX([1]DataVD!$K$166:$K$242,MATCH($J102,[1]DataVD!$I$166:$I$242,0),1)=$M102,2,"")</f>
        <v/>
      </c>
      <c r="E102" s="18">
        <f t="shared" si="10"/>
        <v>3</v>
      </c>
      <c r="F102" s="18" t="str">
        <f t="shared" si="11"/>
        <v/>
      </c>
      <c r="G102" s="18" t="str">
        <f t="shared" si="12"/>
        <v/>
      </c>
      <c r="H102" s="18" t="str">
        <f>IF(INDEX([1]DataVD!$L$166:$L$242,MATCH($J102,[1]DataVD!$I$166:$I$242,0),1)=$M102,5,"")</f>
        <v/>
      </c>
      <c r="I102" s="25" t="str">
        <f t="shared" si="13"/>
        <v/>
      </c>
      <c r="J102" s="18" t="s">
        <v>62</v>
      </c>
      <c r="K102" s="11"/>
      <c r="L102" s="13" t="s">
        <v>31</v>
      </c>
      <c r="M102" s="13">
        <v>3.44</v>
      </c>
      <c r="N102" s="13">
        <v>3.46</v>
      </c>
      <c r="O102" s="13">
        <f t="shared" si="7"/>
        <v>2.0000000000000018E-2</v>
      </c>
      <c r="P102" s="13">
        <v>0.78</v>
      </c>
      <c r="Q102" s="13">
        <v>0.77</v>
      </c>
      <c r="R102" s="13">
        <f t="shared" si="8"/>
        <v>-1.0000000000000009E-2</v>
      </c>
      <c r="S102" s="13"/>
      <c r="T102" s="13"/>
      <c r="U102" s="13"/>
      <c r="V102" s="13"/>
      <c r="W102" s="13"/>
    </row>
    <row r="103" spans="1:23" hidden="1" x14ac:dyDescent="0.3">
      <c r="A103" s="18" t="str">
        <f>IF(K103="","",MAX($A$15:A102)+1)</f>
        <v/>
      </c>
      <c r="B103" s="18">
        <v>1</v>
      </c>
      <c r="C103" s="18" t="str">
        <f t="shared" si="9"/>
        <v/>
      </c>
      <c r="D103" s="18" t="str">
        <f>IF(INDEX([1]DataVD!$K$166:$K$242,MATCH($J103,[1]DataVD!$I$166:$I$242,0),1)=$M103,2,"")</f>
        <v/>
      </c>
      <c r="E103" s="18" t="str">
        <f t="shared" si="10"/>
        <v/>
      </c>
      <c r="F103" s="18" t="str">
        <f t="shared" si="11"/>
        <v/>
      </c>
      <c r="G103" s="18" t="str">
        <f t="shared" si="12"/>
        <v/>
      </c>
      <c r="H103" s="18" t="str">
        <f>IF(INDEX([1]DataVD!$L$166:$L$242,MATCH($J103,[1]DataVD!$I$166:$I$242,0),1)=$M103,5,"")</f>
        <v/>
      </c>
      <c r="I103" s="25" t="str">
        <f t="shared" si="13"/>
        <v/>
      </c>
      <c r="J103" s="18" t="s">
        <v>62</v>
      </c>
      <c r="K103" s="11"/>
      <c r="L103" s="13" t="s">
        <v>31</v>
      </c>
      <c r="M103" s="13">
        <v>1.71</v>
      </c>
      <c r="N103" s="13">
        <v>1.76</v>
      </c>
      <c r="O103" s="13">
        <f t="shared" si="7"/>
        <v>5.0000000000000044E-2</v>
      </c>
      <c r="P103" s="13">
        <v>0.79</v>
      </c>
      <c r="Q103" s="13">
        <v>0.81</v>
      </c>
      <c r="R103" s="13">
        <f t="shared" si="8"/>
        <v>2.0000000000000018E-2</v>
      </c>
      <c r="S103" s="13"/>
      <c r="T103" s="13"/>
      <c r="U103" s="13"/>
      <c r="V103" s="13"/>
      <c r="W103" s="13"/>
    </row>
    <row r="104" spans="1:23" x14ac:dyDescent="0.3">
      <c r="A104" s="18" t="str">
        <f>IF(K104="","",MAX($A$15:A103)+1)</f>
        <v/>
      </c>
      <c r="B104" s="18">
        <v>0</v>
      </c>
      <c r="C104" s="18" t="str">
        <f t="shared" si="9"/>
        <v/>
      </c>
      <c r="D104" s="18" t="str">
        <f>IF(INDEX([1]DataVD!$K$166:$K$242,MATCH($J104,[1]DataVD!$I$166:$I$242,0),1)=$M104,2,"")</f>
        <v/>
      </c>
      <c r="E104" s="18" t="str">
        <f t="shared" si="10"/>
        <v/>
      </c>
      <c r="F104" s="18">
        <f t="shared" si="11"/>
        <v>0</v>
      </c>
      <c r="G104" s="18" t="str">
        <f t="shared" si="12"/>
        <v/>
      </c>
      <c r="H104" s="18" t="str">
        <f>IF(INDEX([1]DataVD!$L$166:$L$242,MATCH($J104,[1]DataVD!$I$166:$I$242,0),1)=$M104,5,"")</f>
        <v/>
      </c>
      <c r="I104" s="25" t="str">
        <f t="shared" si="13"/>
        <v/>
      </c>
      <c r="J104" s="18" t="s">
        <v>62</v>
      </c>
      <c r="K104" s="11"/>
      <c r="L104" s="13" t="s">
        <v>32</v>
      </c>
      <c r="M104" s="13">
        <v>0</v>
      </c>
      <c r="N104" s="13">
        <v>0</v>
      </c>
      <c r="O104" s="13">
        <f t="shared" si="7"/>
        <v>0</v>
      </c>
      <c r="P104" s="13">
        <v>-0.37</v>
      </c>
      <c r="Q104" s="13">
        <v>-0.36</v>
      </c>
      <c r="R104" s="13">
        <f t="shared" si="8"/>
        <v>-1.0000000000000009E-2</v>
      </c>
      <c r="S104" s="13"/>
      <c r="T104" s="13"/>
      <c r="U104" s="13"/>
      <c r="V104" s="13"/>
      <c r="W104" s="13"/>
    </row>
    <row r="105" spans="1:23" hidden="1" x14ac:dyDescent="0.3">
      <c r="A105" s="18" t="str">
        <f>IF(K105="","",MAX($A$15:A104)+1)</f>
        <v/>
      </c>
      <c r="B105" s="18">
        <v>1</v>
      </c>
      <c r="C105" s="18" t="str">
        <f t="shared" si="9"/>
        <v/>
      </c>
      <c r="D105" s="18" t="str">
        <f>IF(INDEX([1]DataVD!$K$166:$K$242,MATCH($J105,[1]DataVD!$I$166:$I$242,0),1)=$M105,2,"")</f>
        <v/>
      </c>
      <c r="E105" s="18" t="str">
        <f t="shared" si="10"/>
        <v/>
      </c>
      <c r="F105" s="18" t="str">
        <f t="shared" si="11"/>
        <v/>
      </c>
      <c r="G105" s="18" t="str">
        <f t="shared" si="12"/>
        <v/>
      </c>
      <c r="H105" s="18" t="str">
        <f>IF(INDEX([1]DataVD!$L$166:$L$242,MATCH($J105,[1]DataVD!$I$166:$I$242,0),1)=$M105,5,"")</f>
        <v/>
      </c>
      <c r="I105" s="25" t="str">
        <f t="shared" si="13"/>
        <v/>
      </c>
      <c r="J105" s="18" t="s">
        <v>62</v>
      </c>
      <c r="K105" s="11"/>
      <c r="L105" s="13" t="s">
        <v>33</v>
      </c>
      <c r="M105" s="13">
        <v>2.23</v>
      </c>
      <c r="N105" s="13">
        <v>2.27</v>
      </c>
      <c r="O105" s="13">
        <f t="shared" si="7"/>
        <v>4.0000000000000036E-2</v>
      </c>
      <c r="P105" s="13">
        <v>-0.34</v>
      </c>
      <c r="Q105" s="13">
        <v>-0.35</v>
      </c>
      <c r="R105" s="13">
        <f t="shared" si="8"/>
        <v>9.9999999999999534E-3</v>
      </c>
      <c r="S105" s="13"/>
      <c r="T105" s="13"/>
      <c r="U105" s="13"/>
      <c r="V105" s="13"/>
      <c r="W105" s="13"/>
    </row>
    <row r="106" spans="1:23" hidden="1" x14ac:dyDescent="0.3">
      <c r="A106" s="18" t="str">
        <f>IF(K106="","",MAX($A$15:A105)+1)</f>
        <v/>
      </c>
      <c r="B106" s="18">
        <v>2</v>
      </c>
      <c r="C106" s="18" t="str">
        <f t="shared" si="9"/>
        <v/>
      </c>
      <c r="D106" s="18" t="str">
        <f>IF(INDEX([1]DataVD!$K$166:$K$242,MATCH($J106,[1]DataVD!$I$166:$I$242,0),1)=$M106,2,"")</f>
        <v/>
      </c>
      <c r="E106" s="18" t="str">
        <f t="shared" si="10"/>
        <v/>
      </c>
      <c r="F106" s="18" t="str">
        <f t="shared" si="11"/>
        <v/>
      </c>
      <c r="G106" s="18" t="str">
        <f t="shared" si="12"/>
        <v/>
      </c>
      <c r="H106" s="18" t="str">
        <f>IF(INDEX([1]DataVD!$L$166:$L$242,MATCH($J106,[1]DataVD!$I$166:$I$242,0),1)=$M106,5,"")</f>
        <v/>
      </c>
      <c r="I106" s="25" t="str">
        <f t="shared" si="13"/>
        <v/>
      </c>
      <c r="J106" s="18" t="s">
        <v>62</v>
      </c>
      <c r="K106" s="11"/>
      <c r="L106" s="13" t="s">
        <v>33</v>
      </c>
      <c r="M106" s="13">
        <v>2.85</v>
      </c>
      <c r="N106" s="13">
        <v>2.89</v>
      </c>
      <c r="O106" s="13">
        <f t="shared" si="7"/>
        <v>4.0000000000000036E-2</v>
      </c>
      <c r="P106" s="13">
        <v>0.81</v>
      </c>
      <c r="Q106" s="13">
        <v>0.79</v>
      </c>
      <c r="R106" s="13">
        <f t="shared" si="8"/>
        <v>-2.0000000000000018E-2</v>
      </c>
      <c r="S106" s="13"/>
      <c r="T106" s="13"/>
      <c r="U106" s="13"/>
      <c r="V106" s="13"/>
      <c r="W106" s="13"/>
    </row>
    <row r="107" spans="1:23" x14ac:dyDescent="0.3">
      <c r="A107" s="18" t="str">
        <f>IF(K107="","",MAX($A$15:A106)+1)</f>
        <v/>
      </c>
      <c r="B107" s="18">
        <v>3</v>
      </c>
      <c r="C107" s="18" t="str">
        <f t="shared" si="9"/>
        <v/>
      </c>
      <c r="D107" s="18" t="str">
        <f>IF(INDEX([1]DataVD!$K$166:$K$242,MATCH($J107,[1]DataVD!$I$166:$I$242,0),1)=$M107,2,"")</f>
        <v/>
      </c>
      <c r="E107" s="18" t="str">
        <f t="shared" si="10"/>
        <v/>
      </c>
      <c r="F107" s="18" t="str">
        <f t="shared" si="11"/>
        <v/>
      </c>
      <c r="G107" s="18">
        <f t="shared" si="12"/>
        <v>4</v>
      </c>
      <c r="H107" s="18" t="str">
        <f>IF(INDEX([1]DataVD!$L$166:$L$242,MATCH($J107,[1]DataVD!$I$166:$I$242,0),1)=$M107,5,"")</f>
        <v/>
      </c>
      <c r="I107" s="25" t="str">
        <f t="shared" si="13"/>
        <v/>
      </c>
      <c r="J107" s="18" t="s">
        <v>62</v>
      </c>
      <c r="K107" s="11"/>
      <c r="L107" s="13" t="s">
        <v>33</v>
      </c>
      <c r="M107" s="13">
        <v>3.34</v>
      </c>
      <c r="N107" s="13">
        <v>3.37</v>
      </c>
      <c r="O107" s="13">
        <f t="shared" si="7"/>
        <v>3.0000000000000249E-2</v>
      </c>
      <c r="P107" s="13">
        <v>0.83</v>
      </c>
      <c r="Q107" s="13">
        <v>0.84</v>
      </c>
      <c r="R107" s="13">
        <f t="shared" si="8"/>
        <v>1.0000000000000009E-2</v>
      </c>
      <c r="S107" s="13"/>
      <c r="T107" s="13"/>
      <c r="U107" s="13"/>
      <c r="V107" s="13"/>
      <c r="W107" s="13"/>
    </row>
    <row r="108" spans="1:23" x14ac:dyDescent="0.3">
      <c r="A108" s="18" t="str">
        <f>IF(K108="","",MAX($A$15:A107)+1)</f>
        <v/>
      </c>
      <c r="B108" s="18">
        <v>4</v>
      </c>
      <c r="C108" s="18" t="str">
        <f t="shared" si="9"/>
        <v/>
      </c>
      <c r="D108" s="18" t="str">
        <f>IF(INDEX([1]DataVD!$K$166:$K$242,MATCH($J108,[1]DataVD!$I$166:$I$242,0),1)=$M108,2,"")</f>
        <v/>
      </c>
      <c r="E108" s="18" t="str">
        <f t="shared" si="10"/>
        <v/>
      </c>
      <c r="F108" s="18" t="str">
        <f t="shared" si="11"/>
        <v/>
      </c>
      <c r="G108" s="18" t="str">
        <f t="shared" si="12"/>
        <v/>
      </c>
      <c r="H108" s="18">
        <f>IF(INDEX([1]DataVD!$L$166:$L$242,MATCH($J108,[1]DataVD!$I$166:$I$242,0),1)=$M108,5,"")</f>
        <v>5</v>
      </c>
      <c r="I108" s="25" t="str">
        <f t="shared" si="13"/>
        <v/>
      </c>
      <c r="J108" s="18" t="s">
        <v>62</v>
      </c>
      <c r="K108" s="11"/>
      <c r="L108" s="13" t="s">
        <v>33</v>
      </c>
      <c r="M108" s="13">
        <v>3.65</v>
      </c>
      <c r="N108" s="13">
        <v>3.68</v>
      </c>
      <c r="O108" s="13">
        <f t="shared" si="7"/>
        <v>3.0000000000000249E-2</v>
      </c>
      <c r="P108" s="13">
        <v>1.1499999999999999</v>
      </c>
      <c r="Q108" s="13">
        <v>1.1499999999999999</v>
      </c>
      <c r="R108" s="13">
        <f t="shared" si="8"/>
        <v>0</v>
      </c>
      <c r="S108" s="13"/>
      <c r="T108" s="13"/>
      <c r="U108" s="13"/>
      <c r="V108" s="13"/>
      <c r="W108" s="13"/>
    </row>
    <row r="109" spans="1:23" hidden="1" x14ac:dyDescent="0.3">
      <c r="A109" s="18" t="str">
        <f>IF(K109="","",MAX($A$15:A108)+1)</f>
        <v/>
      </c>
      <c r="B109" s="18">
        <v>5</v>
      </c>
      <c r="C109" s="18" t="str">
        <f t="shared" si="9"/>
        <v/>
      </c>
      <c r="D109" s="18" t="str">
        <f>IF(INDEX([1]DataVD!$K$166:$K$242,MATCH($J109,[1]DataVD!$I$166:$I$242,0),1)=$M109,2,"")</f>
        <v/>
      </c>
      <c r="E109" s="18" t="str">
        <f t="shared" si="10"/>
        <v/>
      </c>
      <c r="F109" s="18" t="str">
        <f t="shared" si="11"/>
        <v/>
      </c>
      <c r="G109" s="18" t="str">
        <f t="shared" si="12"/>
        <v/>
      </c>
      <c r="H109" s="18" t="str">
        <f>IF(INDEX([1]DataVD!$L$166:$L$242,MATCH($J109,[1]DataVD!$I$166:$I$242,0),1)=$M109,5,"")</f>
        <v/>
      </c>
      <c r="I109" s="25" t="str">
        <f t="shared" si="13"/>
        <v/>
      </c>
      <c r="J109" s="18" t="s">
        <v>62</v>
      </c>
      <c r="K109" s="11"/>
      <c r="L109" s="13" t="s">
        <v>33</v>
      </c>
      <c r="M109" s="13">
        <v>2.85</v>
      </c>
      <c r="N109" s="13">
        <v>2.89</v>
      </c>
      <c r="O109" s="13">
        <f t="shared" si="7"/>
        <v>4.0000000000000036E-2</v>
      </c>
      <c r="P109" s="13">
        <v>1.1100000000000001</v>
      </c>
      <c r="Q109" s="13">
        <v>1.1000000000000001</v>
      </c>
      <c r="R109" s="13">
        <f t="shared" si="8"/>
        <v>-1.0000000000000009E-2</v>
      </c>
      <c r="S109" s="13"/>
      <c r="T109" s="13"/>
      <c r="U109" s="13"/>
      <c r="V109" s="13"/>
      <c r="W109" s="13"/>
    </row>
    <row r="110" spans="1:23" x14ac:dyDescent="0.3">
      <c r="A110" s="18" t="str">
        <f>IF(K110="","",MAX($A$15:A109)+1)</f>
        <v/>
      </c>
      <c r="B110" s="18">
        <v>6</v>
      </c>
      <c r="C110" s="18" t="str">
        <f t="shared" si="9"/>
        <v/>
      </c>
      <c r="D110" s="18" t="str">
        <f>IF(INDEX([1]DataVD!$K$166:$K$242,MATCH($J110,[1]DataVD!$I$166:$I$242,0),1)=$M110,2,"")</f>
        <v/>
      </c>
      <c r="E110" s="18" t="str">
        <f t="shared" si="10"/>
        <v/>
      </c>
      <c r="F110" s="18" t="str">
        <f t="shared" si="11"/>
        <v/>
      </c>
      <c r="G110" s="18" t="str">
        <f t="shared" si="12"/>
        <v/>
      </c>
      <c r="H110" s="18" t="str">
        <f>IF(INDEX([1]DataVD!$L$166:$L$242,MATCH($J110,[1]DataVD!$I$166:$I$242,0),1)=$M110,5,"")</f>
        <v/>
      </c>
      <c r="I110" s="25">
        <f t="shared" si="13"/>
        <v>6</v>
      </c>
      <c r="J110" s="18" t="s">
        <v>62</v>
      </c>
      <c r="K110" s="11"/>
      <c r="L110" s="13" t="s">
        <v>33</v>
      </c>
      <c r="M110" s="13">
        <v>2.27</v>
      </c>
      <c r="N110" s="13">
        <v>2.27</v>
      </c>
      <c r="O110" s="13">
        <f t="shared" si="7"/>
        <v>0</v>
      </c>
      <c r="P110" s="13">
        <v>0.05</v>
      </c>
      <c r="Q110" s="13">
        <v>0.05</v>
      </c>
      <c r="R110" s="13">
        <f t="shared" si="8"/>
        <v>0</v>
      </c>
      <c r="S110" s="13"/>
      <c r="T110" s="13"/>
      <c r="U110" s="13"/>
      <c r="V110" s="13"/>
      <c r="W110" s="13"/>
    </row>
    <row r="111" spans="1:23" x14ac:dyDescent="0.3">
      <c r="A111" s="19">
        <f>IF(K111="","",MAX($A$15:A110)+1)</f>
        <v>10</v>
      </c>
      <c r="B111" s="19">
        <v>5</v>
      </c>
      <c r="C111" s="19">
        <f t="shared" si="9"/>
        <v>1</v>
      </c>
      <c r="D111" s="19" t="str">
        <f>IF(INDEX([1]DataVD!$K$166:$K$242,MATCH($J111,[1]DataVD!$I$166:$I$242,0),1)=$M111,2,"")</f>
        <v/>
      </c>
      <c r="E111" s="19" t="str">
        <f t="shared" si="10"/>
        <v/>
      </c>
      <c r="F111" s="19" t="str">
        <f t="shared" si="11"/>
        <v/>
      </c>
      <c r="G111" s="19" t="str">
        <f t="shared" si="12"/>
        <v/>
      </c>
      <c r="H111" s="19" t="str">
        <f>IF(INDEX([1]DataVD!$L$166:$L$242,MATCH($J111,[1]DataVD!$I$166:$I$242,0),1)=$M111,5,"")</f>
        <v/>
      </c>
      <c r="I111" s="25" t="str">
        <f t="shared" si="13"/>
        <v/>
      </c>
      <c r="J111" s="18" t="s">
        <v>63</v>
      </c>
      <c r="K111" s="15">
        <v>160</v>
      </c>
      <c r="L111" s="16" t="s">
        <v>31</v>
      </c>
      <c r="M111" s="16">
        <v>2.08</v>
      </c>
      <c r="N111" s="16">
        <v>2.13</v>
      </c>
      <c r="O111" s="16">
        <f t="shared" si="7"/>
        <v>4.9999999999999822E-2</v>
      </c>
      <c r="P111" s="16">
        <v>0.87</v>
      </c>
      <c r="Q111" s="16">
        <v>0.88</v>
      </c>
      <c r="R111" s="16">
        <f t="shared" si="8"/>
        <v>1.0000000000000009E-2</v>
      </c>
      <c r="S111" s="16">
        <v>1.1299999999999999</v>
      </c>
      <c r="T111" s="16">
        <v>14.03</v>
      </c>
      <c r="U111" s="16">
        <v>4.08</v>
      </c>
      <c r="V111" s="16">
        <v>5.33</v>
      </c>
      <c r="W111" s="16"/>
    </row>
    <row r="112" spans="1:23" hidden="1" x14ac:dyDescent="0.3">
      <c r="A112" s="19" t="str">
        <f>IF(K112="","",MAX($A$15:A111)+1)</f>
        <v/>
      </c>
      <c r="B112" s="19">
        <v>4</v>
      </c>
      <c r="C112" s="19" t="str">
        <f t="shared" si="9"/>
        <v/>
      </c>
      <c r="D112" s="19" t="str">
        <f>IF(INDEX([1]DataVD!$K$166:$K$242,MATCH($J112,[1]DataVD!$I$166:$I$242,0),1)=$M112,2,"")</f>
        <v/>
      </c>
      <c r="E112" s="19" t="str">
        <f t="shared" si="10"/>
        <v/>
      </c>
      <c r="F112" s="19" t="str">
        <f t="shared" si="11"/>
        <v/>
      </c>
      <c r="G112" s="19" t="str">
        <f t="shared" si="12"/>
        <v/>
      </c>
      <c r="H112" s="19" t="str">
        <f>IF(INDEX([1]DataVD!$L$166:$L$242,MATCH($J112,[1]DataVD!$I$166:$I$242,0),1)=$M112,5,"")</f>
        <v/>
      </c>
      <c r="I112" s="25" t="str">
        <f t="shared" si="13"/>
        <v/>
      </c>
      <c r="J112" s="18" t="s">
        <v>63</v>
      </c>
      <c r="K112" s="14"/>
      <c r="L112" s="16" t="s">
        <v>31</v>
      </c>
      <c r="M112" s="16">
        <v>2.64</v>
      </c>
      <c r="N112" s="16">
        <v>2.66</v>
      </c>
      <c r="O112" s="16">
        <f t="shared" si="7"/>
        <v>2.0000000000000018E-2</v>
      </c>
      <c r="P112" s="16">
        <v>0.88</v>
      </c>
      <c r="Q112" s="16">
        <v>0.86</v>
      </c>
      <c r="R112" s="16">
        <f t="shared" si="8"/>
        <v>-2.0000000000000018E-2</v>
      </c>
      <c r="S112" s="16"/>
      <c r="T112" s="16"/>
      <c r="U112" s="16"/>
      <c r="V112" s="16"/>
      <c r="W112" s="16"/>
    </row>
    <row r="113" spans="1:23" x14ac:dyDescent="0.3">
      <c r="A113" s="19" t="str">
        <f>IF(K113="","",MAX($A$15:A112)+1)</f>
        <v/>
      </c>
      <c r="B113" s="19">
        <v>3</v>
      </c>
      <c r="C113" s="19" t="str">
        <f t="shared" si="9"/>
        <v/>
      </c>
      <c r="D113" s="19">
        <f>IF(INDEX([1]DataVD!$K$166:$K$242,MATCH($J113,[1]DataVD!$I$166:$I$242,0),1)=$M113,2,"")</f>
        <v>2</v>
      </c>
      <c r="E113" s="19" t="str">
        <f t="shared" si="10"/>
        <v/>
      </c>
      <c r="F113" s="19" t="str">
        <f t="shared" si="11"/>
        <v/>
      </c>
      <c r="G113" s="19" t="str">
        <f t="shared" si="12"/>
        <v/>
      </c>
      <c r="H113" s="19" t="str">
        <f>IF(INDEX([1]DataVD!$L$166:$L$242,MATCH($J113,[1]DataVD!$I$166:$I$242,0),1)=$M113,5,"")</f>
        <v/>
      </c>
      <c r="I113" s="25" t="str">
        <f t="shared" si="13"/>
        <v/>
      </c>
      <c r="J113" s="18" t="s">
        <v>63</v>
      </c>
      <c r="K113" s="14"/>
      <c r="L113" s="16" t="s">
        <v>31</v>
      </c>
      <c r="M113" s="16">
        <v>4.08</v>
      </c>
      <c r="N113" s="16">
        <v>4.08</v>
      </c>
      <c r="O113" s="16">
        <f t="shared" si="7"/>
        <v>0</v>
      </c>
      <c r="P113" s="16">
        <v>0.86</v>
      </c>
      <c r="Q113" s="16">
        <v>0.84</v>
      </c>
      <c r="R113" s="16">
        <f t="shared" si="8"/>
        <v>-2.0000000000000018E-2</v>
      </c>
      <c r="S113" s="16"/>
      <c r="T113" s="16"/>
      <c r="U113" s="16"/>
      <c r="V113" s="16"/>
      <c r="W113" s="16"/>
    </row>
    <row r="114" spans="1:23" x14ac:dyDescent="0.3">
      <c r="A114" s="19" t="str">
        <f>IF(K114="","",MAX($A$15:A113)+1)</f>
        <v/>
      </c>
      <c r="B114" s="19">
        <v>2</v>
      </c>
      <c r="C114" s="19" t="str">
        <f t="shared" si="9"/>
        <v/>
      </c>
      <c r="D114" s="19" t="str">
        <f>IF(INDEX([1]DataVD!$K$166:$K$242,MATCH($J114,[1]DataVD!$I$166:$I$242,0),1)=$M114,2,"")</f>
        <v/>
      </c>
      <c r="E114" s="19">
        <f t="shared" si="10"/>
        <v>3</v>
      </c>
      <c r="F114" s="19" t="str">
        <f t="shared" si="11"/>
        <v/>
      </c>
      <c r="G114" s="19" t="str">
        <f t="shared" si="12"/>
        <v/>
      </c>
      <c r="H114" s="19" t="str">
        <f>IF(INDEX([1]DataVD!$L$166:$L$242,MATCH($J114,[1]DataVD!$I$166:$I$242,0),1)=$M114,5,"")</f>
        <v/>
      </c>
      <c r="I114" s="25" t="str">
        <f t="shared" si="13"/>
        <v/>
      </c>
      <c r="J114" s="18" t="s">
        <v>63</v>
      </c>
      <c r="K114" s="14"/>
      <c r="L114" s="16" t="s">
        <v>31</v>
      </c>
      <c r="M114" s="16">
        <v>3.78</v>
      </c>
      <c r="N114" s="16">
        <v>3.8</v>
      </c>
      <c r="O114" s="16">
        <f t="shared" si="7"/>
        <v>2.0000000000000018E-2</v>
      </c>
      <c r="P114" s="16">
        <v>0.56000000000000005</v>
      </c>
      <c r="Q114" s="16">
        <v>0.56999999999999995</v>
      </c>
      <c r="R114" s="16">
        <f t="shared" si="8"/>
        <v>9.9999999999998979E-3</v>
      </c>
      <c r="S114" s="16"/>
      <c r="T114" s="16"/>
      <c r="U114" s="16"/>
      <c r="V114" s="16"/>
      <c r="W114" s="16"/>
    </row>
    <row r="115" spans="1:23" hidden="1" x14ac:dyDescent="0.3">
      <c r="A115" s="19" t="str">
        <f>IF(K115="","",MAX($A$15:A114)+1)</f>
        <v/>
      </c>
      <c r="B115" s="19">
        <v>1</v>
      </c>
      <c r="C115" s="19" t="str">
        <f t="shared" si="9"/>
        <v/>
      </c>
      <c r="D115" s="19" t="str">
        <f>IF(INDEX([1]DataVD!$K$166:$K$242,MATCH($J115,[1]DataVD!$I$166:$I$242,0),1)=$M115,2,"")</f>
        <v/>
      </c>
      <c r="E115" s="19" t="str">
        <f t="shared" si="10"/>
        <v/>
      </c>
      <c r="F115" s="19" t="str">
        <f t="shared" si="11"/>
        <v/>
      </c>
      <c r="G115" s="19" t="str">
        <f t="shared" si="12"/>
        <v/>
      </c>
      <c r="H115" s="19" t="str">
        <f>IF(INDEX([1]DataVD!$L$166:$L$242,MATCH($J115,[1]DataVD!$I$166:$I$242,0),1)=$M115,5,"")</f>
        <v/>
      </c>
      <c r="I115" s="25" t="str">
        <f t="shared" si="13"/>
        <v/>
      </c>
      <c r="J115" s="18" t="s">
        <v>63</v>
      </c>
      <c r="K115" s="14"/>
      <c r="L115" s="16" t="s">
        <v>31</v>
      </c>
      <c r="M115" s="16">
        <v>2.64</v>
      </c>
      <c r="N115" s="16">
        <v>2.64</v>
      </c>
      <c r="O115" s="16">
        <f t="shared" si="7"/>
        <v>0</v>
      </c>
      <c r="P115" s="16">
        <v>0.57999999999999996</v>
      </c>
      <c r="Q115" s="16">
        <v>0.56000000000000005</v>
      </c>
      <c r="R115" s="16">
        <f t="shared" si="8"/>
        <v>-1.9999999999999907E-2</v>
      </c>
      <c r="S115" s="16"/>
      <c r="T115" s="16"/>
      <c r="U115" s="16"/>
      <c r="V115" s="16"/>
      <c r="W115" s="16"/>
    </row>
    <row r="116" spans="1:23" x14ac:dyDescent="0.3">
      <c r="A116" s="19" t="str">
        <f>IF(K116="","",MAX($A$15:A115)+1)</f>
        <v/>
      </c>
      <c r="B116" s="19">
        <v>0</v>
      </c>
      <c r="C116" s="19" t="str">
        <f t="shared" si="9"/>
        <v/>
      </c>
      <c r="D116" s="19" t="str">
        <f>IF(INDEX([1]DataVD!$K$166:$K$242,MATCH($J116,[1]DataVD!$I$166:$I$242,0),1)=$M116,2,"")</f>
        <v/>
      </c>
      <c r="E116" s="19" t="str">
        <f t="shared" si="10"/>
        <v/>
      </c>
      <c r="F116" s="19">
        <f t="shared" si="11"/>
        <v>0</v>
      </c>
      <c r="G116" s="19" t="str">
        <f t="shared" si="12"/>
        <v/>
      </c>
      <c r="H116" s="19" t="str">
        <f>IF(INDEX([1]DataVD!$L$166:$L$242,MATCH($J116,[1]DataVD!$I$166:$I$242,0),1)=$M116,5,"")</f>
        <v/>
      </c>
      <c r="I116" s="25" t="str">
        <f t="shared" si="13"/>
        <v/>
      </c>
      <c r="J116" s="18" t="s">
        <v>63</v>
      </c>
      <c r="K116" s="14"/>
      <c r="L116" s="16" t="s">
        <v>32</v>
      </c>
      <c r="M116" s="16">
        <v>0</v>
      </c>
      <c r="N116" s="16">
        <v>0</v>
      </c>
      <c r="O116" s="16">
        <f t="shared" si="7"/>
        <v>0</v>
      </c>
      <c r="P116" s="16">
        <v>0.52</v>
      </c>
      <c r="Q116" s="16">
        <v>0.52</v>
      </c>
      <c r="R116" s="16">
        <f t="shared" si="8"/>
        <v>0</v>
      </c>
      <c r="S116" s="16"/>
      <c r="T116" s="16"/>
      <c r="U116" s="16"/>
      <c r="V116" s="16"/>
      <c r="W116" s="16"/>
    </row>
    <row r="117" spans="1:23" hidden="1" x14ac:dyDescent="0.3">
      <c r="A117" s="19" t="str">
        <f>IF(K117="","",MAX($A$15:A116)+1)</f>
        <v/>
      </c>
      <c r="B117" s="19">
        <v>1</v>
      </c>
      <c r="C117" s="19" t="str">
        <f t="shared" si="9"/>
        <v/>
      </c>
      <c r="D117" s="19" t="str">
        <f>IF(INDEX([1]DataVD!$K$166:$K$242,MATCH($J117,[1]DataVD!$I$166:$I$242,0),1)=$M117,2,"")</f>
        <v/>
      </c>
      <c r="E117" s="19" t="str">
        <f t="shared" si="10"/>
        <v/>
      </c>
      <c r="F117" s="19" t="str">
        <f t="shared" si="11"/>
        <v/>
      </c>
      <c r="G117" s="19" t="str">
        <f t="shared" si="12"/>
        <v/>
      </c>
      <c r="H117" s="19" t="str">
        <f>IF(INDEX([1]DataVD!$L$166:$L$242,MATCH($J117,[1]DataVD!$I$166:$I$242,0),1)=$M117,5,"")</f>
        <v/>
      </c>
      <c r="I117" s="25" t="str">
        <f t="shared" si="13"/>
        <v/>
      </c>
      <c r="J117" s="18" t="s">
        <v>63</v>
      </c>
      <c r="K117" s="14"/>
      <c r="L117" s="16" t="s">
        <v>33</v>
      </c>
      <c r="M117" s="16">
        <v>2.81</v>
      </c>
      <c r="N117" s="16">
        <v>2.82</v>
      </c>
      <c r="O117" s="16">
        <f t="shared" si="7"/>
        <v>9.9999999999997868E-3</v>
      </c>
      <c r="P117" s="16">
        <v>0.51</v>
      </c>
      <c r="Q117" s="16">
        <v>0.52</v>
      </c>
      <c r="R117" s="16">
        <f t="shared" si="8"/>
        <v>1.0000000000000009E-2</v>
      </c>
      <c r="S117" s="16"/>
      <c r="T117" s="16"/>
      <c r="U117" s="16"/>
      <c r="V117" s="16"/>
      <c r="W117" s="16"/>
    </row>
    <row r="118" spans="1:23" hidden="1" x14ac:dyDescent="0.3">
      <c r="A118" s="19" t="str">
        <f>IF(K118="","",MAX($A$15:A117)+1)</f>
        <v/>
      </c>
      <c r="B118" s="19">
        <v>2</v>
      </c>
      <c r="C118" s="19" t="str">
        <f t="shared" si="9"/>
        <v/>
      </c>
      <c r="D118" s="19" t="str">
        <f>IF(INDEX([1]DataVD!$K$166:$K$242,MATCH($J118,[1]DataVD!$I$166:$I$242,0),1)=$M118,2,"")</f>
        <v/>
      </c>
      <c r="E118" s="19" t="str">
        <f t="shared" si="10"/>
        <v/>
      </c>
      <c r="F118" s="19" t="str">
        <f t="shared" si="11"/>
        <v/>
      </c>
      <c r="G118" s="19" t="str">
        <f t="shared" si="12"/>
        <v/>
      </c>
      <c r="H118" s="19" t="str">
        <f>IF(INDEX([1]DataVD!$L$166:$L$242,MATCH($J118,[1]DataVD!$I$166:$I$242,0),1)=$M118,5,"")</f>
        <v/>
      </c>
      <c r="I118" s="25" t="str">
        <f t="shared" si="13"/>
        <v/>
      </c>
      <c r="J118" s="18" t="s">
        <v>63</v>
      </c>
      <c r="K118" s="14"/>
      <c r="L118" s="16" t="s">
        <v>33</v>
      </c>
      <c r="M118" s="16">
        <v>3.48</v>
      </c>
      <c r="N118" s="16">
        <v>3.46</v>
      </c>
      <c r="O118" s="16">
        <f t="shared" si="7"/>
        <v>-2.0000000000000018E-2</v>
      </c>
      <c r="P118" s="16">
        <v>-0.28999999999999998</v>
      </c>
      <c r="Q118" s="16">
        <v>-0.3</v>
      </c>
      <c r="R118" s="16">
        <f t="shared" si="8"/>
        <v>1.0000000000000009E-2</v>
      </c>
      <c r="S118" s="16"/>
      <c r="T118" s="16"/>
      <c r="U118" s="16"/>
      <c r="V118" s="16"/>
      <c r="W118" s="16"/>
    </row>
    <row r="119" spans="1:23" x14ac:dyDescent="0.3">
      <c r="A119" s="19" t="str">
        <f>IF(K119="","",MAX($A$15:A118)+1)</f>
        <v/>
      </c>
      <c r="B119" s="19">
        <v>3</v>
      </c>
      <c r="C119" s="19" t="str">
        <f t="shared" si="9"/>
        <v/>
      </c>
      <c r="D119" s="19" t="str">
        <f>IF(INDEX([1]DataVD!$K$166:$K$242,MATCH($J119,[1]DataVD!$I$166:$I$242,0),1)=$M119,2,"")</f>
        <v/>
      </c>
      <c r="E119" s="19" t="str">
        <f t="shared" si="10"/>
        <v/>
      </c>
      <c r="F119" s="19" t="str">
        <f t="shared" si="11"/>
        <v/>
      </c>
      <c r="G119" s="19">
        <f t="shared" si="12"/>
        <v>4</v>
      </c>
      <c r="H119" s="19" t="str">
        <f>IF(INDEX([1]DataVD!$L$166:$L$242,MATCH($J119,[1]DataVD!$I$166:$I$242,0),1)=$M119,5,"")</f>
        <v/>
      </c>
      <c r="I119" s="25" t="str">
        <f t="shared" si="13"/>
        <v/>
      </c>
      <c r="J119" s="18" t="s">
        <v>63</v>
      </c>
      <c r="K119" s="14"/>
      <c r="L119" s="16" t="s">
        <v>33</v>
      </c>
      <c r="M119" s="16">
        <v>5.03</v>
      </c>
      <c r="N119" s="16">
        <v>5.04</v>
      </c>
      <c r="O119" s="16">
        <f t="shared" si="7"/>
        <v>9.9999999999997868E-3</v>
      </c>
      <c r="P119" s="16">
        <v>-0.28000000000000003</v>
      </c>
      <c r="Q119" s="16">
        <v>-0.28999999999999998</v>
      </c>
      <c r="R119" s="16">
        <f t="shared" si="8"/>
        <v>9.9999999999999534E-3</v>
      </c>
      <c r="S119" s="16"/>
      <c r="T119" s="16"/>
      <c r="U119" s="16"/>
      <c r="V119" s="16"/>
      <c r="W119" s="16"/>
    </row>
    <row r="120" spans="1:23" x14ac:dyDescent="0.3">
      <c r="A120" s="19" t="str">
        <f>IF(K120="","",MAX($A$15:A119)+1)</f>
        <v/>
      </c>
      <c r="B120" s="19">
        <v>4</v>
      </c>
      <c r="C120" s="19" t="str">
        <f t="shared" si="9"/>
        <v/>
      </c>
      <c r="D120" s="19" t="str">
        <f>IF(INDEX([1]DataVD!$K$166:$K$242,MATCH($J120,[1]DataVD!$I$166:$I$242,0),1)=$M120,2,"")</f>
        <v/>
      </c>
      <c r="E120" s="19" t="str">
        <f t="shared" si="10"/>
        <v/>
      </c>
      <c r="F120" s="19" t="str">
        <f t="shared" si="11"/>
        <v/>
      </c>
      <c r="G120" s="19" t="str">
        <f t="shared" si="12"/>
        <v/>
      </c>
      <c r="H120" s="19">
        <f>IF(INDEX([1]DataVD!$L$166:$L$242,MATCH($J120,[1]DataVD!$I$166:$I$242,0),1)=$M120,5,"")</f>
        <v>5</v>
      </c>
      <c r="I120" s="25" t="str">
        <f t="shared" si="13"/>
        <v/>
      </c>
      <c r="J120" s="18" t="s">
        <v>63</v>
      </c>
      <c r="K120" s="14"/>
      <c r="L120" s="16" t="s">
        <v>33</v>
      </c>
      <c r="M120" s="16">
        <v>5.33</v>
      </c>
      <c r="N120" s="16">
        <v>5.33</v>
      </c>
      <c r="O120" s="16">
        <f t="shared" si="7"/>
        <v>0</v>
      </c>
      <c r="P120" s="16">
        <v>0.02</v>
      </c>
      <c r="Q120" s="16">
        <v>0.03</v>
      </c>
      <c r="R120" s="16">
        <f t="shared" si="8"/>
        <v>9.9999999999999985E-3</v>
      </c>
      <c r="S120" s="16"/>
      <c r="T120" s="16"/>
      <c r="U120" s="16"/>
      <c r="V120" s="16"/>
      <c r="W120" s="16"/>
    </row>
    <row r="121" spans="1:23" hidden="1" x14ac:dyDescent="0.3">
      <c r="A121" s="19" t="str">
        <f>IF(K121="","",MAX($A$15:A120)+1)</f>
        <v/>
      </c>
      <c r="B121" s="19">
        <v>5</v>
      </c>
      <c r="C121" s="19" t="str">
        <f t="shared" si="9"/>
        <v/>
      </c>
      <c r="D121" s="19" t="str">
        <f>IF(INDEX([1]DataVD!$K$166:$K$242,MATCH($J121,[1]DataVD!$I$166:$I$242,0),1)=$M121,2,"")</f>
        <v/>
      </c>
      <c r="E121" s="19" t="str">
        <f t="shared" si="10"/>
        <v/>
      </c>
      <c r="F121" s="19" t="str">
        <f t="shared" si="11"/>
        <v/>
      </c>
      <c r="G121" s="19" t="str">
        <f t="shared" si="12"/>
        <v/>
      </c>
      <c r="H121" s="19" t="str">
        <f>IF(INDEX([1]DataVD!$L$166:$L$242,MATCH($J121,[1]DataVD!$I$166:$I$242,0),1)=$M121,5,"")</f>
        <v/>
      </c>
      <c r="I121" s="25" t="str">
        <f t="shared" si="13"/>
        <v/>
      </c>
      <c r="J121" s="18" t="s">
        <v>63</v>
      </c>
      <c r="K121" s="14"/>
      <c r="L121" s="16" t="s">
        <v>33</v>
      </c>
      <c r="M121" s="16">
        <v>3.48</v>
      </c>
      <c r="N121" s="16">
        <v>3.5</v>
      </c>
      <c r="O121" s="16">
        <f t="shared" si="7"/>
        <v>2.0000000000000018E-2</v>
      </c>
      <c r="P121" s="16">
        <v>0.01</v>
      </c>
      <c r="Q121" s="16">
        <v>0</v>
      </c>
      <c r="R121" s="16">
        <f t="shared" si="8"/>
        <v>-0.01</v>
      </c>
      <c r="S121" s="16"/>
      <c r="T121" s="16"/>
      <c r="U121" s="16"/>
      <c r="V121" s="16"/>
      <c r="W121" s="16"/>
    </row>
    <row r="122" spans="1:23" x14ac:dyDescent="0.3">
      <c r="A122" s="19" t="str">
        <f>IF(K122="","",MAX($A$15:A121)+1)</f>
        <v/>
      </c>
      <c r="B122" s="19">
        <v>6</v>
      </c>
      <c r="C122" s="19" t="str">
        <f t="shared" si="9"/>
        <v/>
      </c>
      <c r="D122" s="19" t="str">
        <f>IF(INDEX([1]DataVD!$K$166:$K$242,MATCH($J122,[1]DataVD!$I$166:$I$242,0),1)=$M122,2,"")</f>
        <v/>
      </c>
      <c r="E122" s="19" t="str">
        <f t="shared" si="10"/>
        <v/>
      </c>
      <c r="F122" s="19" t="str">
        <f t="shared" si="11"/>
        <v/>
      </c>
      <c r="G122" s="19" t="str">
        <f t="shared" si="12"/>
        <v/>
      </c>
      <c r="H122" s="19" t="str">
        <f>IF(INDEX([1]DataVD!$L$166:$L$242,MATCH($J122,[1]DataVD!$I$166:$I$242,0),1)=$M122,5,"")</f>
        <v/>
      </c>
      <c r="I122" s="25">
        <f t="shared" si="13"/>
        <v>6</v>
      </c>
      <c r="J122" s="18" t="s">
        <v>63</v>
      </c>
      <c r="K122" s="14"/>
      <c r="L122" s="16" t="s">
        <v>33</v>
      </c>
      <c r="M122" s="16">
        <v>3.38</v>
      </c>
      <c r="N122" s="16">
        <v>3.4</v>
      </c>
      <c r="O122" s="16">
        <f t="shared" si="7"/>
        <v>2.0000000000000018E-2</v>
      </c>
      <c r="P122" s="16">
        <v>0.12</v>
      </c>
      <c r="Q122" s="16">
        <v>0.14000000000000001</v>
      </c>
      <c r="R122" s="16">
        <f t="shared" si="8"/>
        <v>2.0000000000000018E-2</v>
      </c>
      <c r="S122" s="16"/>
      <c r="T122" s="16"/>
      <c r="U122" s="16"/>
      <c r="V122" s="16"/>
      <c r="W122" s="16"/>
    </row>
    <row r="123" spans="1:23" x14ac:dyDescent="0.3">
      <c r="A123" s="18">
        <f>IF(K123="","",MAX($A$15:A122)+1)</f>
        <v>11</v>
      </c>
      <c r="B123" s="18">
        <v>5</v>
      </c>
      <c r="C123" s="18">
        <f t="shared" si="9"/>
        <v>1</v>
      </c>
      <c r="D123" s="18" t="str">
        <f>IF(INDEX([1]DataVD!$K$166:$K$242,MATCH($J123,[1]DataVD!$I$166:$I$242,0),1)=$M123,2,"")</f>
        <v/>
      </c>
      <c r="E123" s="18" t="str">
        <f t="shared" si="10"/>
        <v/>
      </c>
      <c r="F123" s="18" t="str">
        <f t="shared" si="11"/>
        <v/>
      </c>
      <c r="G123" s="18" t="str">
        <f t="shared" si="12"/>
        <v/>
      </c>
      <c r="H123" s="18" t="str">
        <f>IF(INDEX([1]DataVD!$L$166:$L$242,MATCH($J123,[1]DataVD!$I$166:$I$242,0),1)=$M123,5,"")</f>
        <v/>
      </c>
      <c r="I123" s="25" t="str">
        <f t="shared" si="13"/>
        <v/>
      </c>
      <c r="J123" s="18" t="s">
        <v>64</v>
      </c>
      <c r="K123" s="12">
        <v>180</v>
      </c>
      <c r="L123" s="13" t="s">
        <v>31</v>
      </c>
      <c r="M123" s="13">
        <v>1.45</v>
      </c>
      <c r="N123" s="13">
        <v>1.42</v>
      </c>
      <c r="O123" s="13">
        <f t="shared" si="7"/>
        <v>-3.0000000000000027E-2</v>
      </c>
      <c r="P123" s="13">
        <v>1.27</v>
      </c>
      <c r="Q123" s="13">
        <v>1.29</v>
      </c>
      <c r="R123" s="13">
        <f t="shared" si="8"/>
        <v>2.0000000000000018E-2</v>
      </c>
      <c r="S123" s="13">
        <v>3.71</v>
      </c>
      <c r="T123" s="13">
        <v>14.33</v>
      </c>
      <c r="U123" s="13">
        <v>3.45</v>
      </c>
      <c r="V123" s="13">
        <v>5.79</v>
      </c>
      <c r="W123" s="13"/>
    </row>
    <row r="124" spans="1:23" hidden="1" x14ac:dyDescent="0.3">
      <c r="A124" s="18" t="str">
        <f>IF(K124="","",MAX($A$15:A123)+1)</f>
        <v/>
      </c>
      <c r="B124" s="18">
        <v>4</v>
      </c>
      <c r="C124" s="18" t="str">
        <f t="shared" si="9"/>
        <v/>
      </c>
      <c r="D124" s="18" t="str">
        <f>IF(INDEX([1]DataVD!$K$166:$K$242,MATCH($J124,[1]DataVD!$I$166:$I$242,0),1)=$M124,2,"")</f>
        <v/>
      </c>
      <c r="E124" s="18" t="str">
        <f t="shared" si="10"/>
        <v/>
      </c>
      <c r="F124" s="18" t="str">
        <f t="shared" si="11"/>
        <v/>
      </c>
      <c r="G124" s="18" t="str">
        <f t="shared" si="12"/>
        <v/>
      </c>
      <c r="H124" s="18" t="str">
        <f>IF(INDEX([1]DataVD!$L$166:$L$242,MATCH($J124,[1]DataVD!$I$166:$I$242,0),1)=$M124,5,"")</f>
        <v/>
      </c>
      <c r="I124" s="25" t="str">
        <f t="shared" si="13"/>
        <v/>
      </c>
      <c r="J124" s="18" t="s">
        <v>64</v>
      </c>
      <c r="K124" s="11"/>
      <c r="L124" s="13" t="s">
        <v>31</v>
      </c>
      <c r="M124" s="13">
        <v>2.93</v>
      </c>
      <c r="N124" s="13">
        <v>2.9</v>
      </c>
      <c r="O124" s="13">
        <f t="shared" si="7"/>
        <v>-3.0000000000000249E-2</v>
      </c>
      <c r="P124" s="13">
        <v>1.28</v>
      </c>
      <c r="Q124" s="13">
        <v>1.28</v>
      </c>
      <c r="R124" s="13">
        <f t="shared" si="8"/>
        <v>0</v>
      </c>
      <c r="S124" s="13"/>
      <c r="T124" s="13"/>
      <c r="U124" s="13"/>
      <c r="V124" s="13"/>
      <c r="W124" s="13"/>
    </row>
    <row r="125" spans="1:23" x14ac:dyDescent="0.3">
      <c r="A125" s="18" t="str">
        <f>IF(K125="","",MAX($A$15:A124)+1)</f>
        <v/>
      </c>
      <c r="B125" s="18">
        <v>3</v>
      </c>
      <c r="C125" s="18" t="str">
        <f t="shared" si="9"/>
        <v/>
      </c>
      <c r="D125" s="18">
        <f>IF(INDEX([1]DataVD!$K$166:$K$242,MATCH($J125,[1]DataVD!$I$166:$I$242,0),1)=$M125,2,"")</f>
        <v>2</v>
      </c>
      <c r="E125" s="18" t="str">
        <f t="shared" si="10"/>
        <v/>
      </c>
      <c r="F125" s="18" t="str">
        <f t="shared" si="11"/>
        <v/>
      </c>
      <c r="G125" s="18" t="str">
        <f t="shared" si="12"/>
        <v/>
      </c>
      <c r="H125" s="18" t="str">
        <f>IF(INDEX([1]DataVD!$L$166:$L$242,MATCH($J125,[1]DataVD!$I$166:$I$242,0),1)=$M125,5,"")</f>
        <v/>
      </c>
      <c r="I125" s="25" t="str">
        <f t="shared" si="13"/>
        <v/>
      </c>
      <c r="J125" s="18" t="s">
        <v>64</v>
      </c>
      <c r="K125" s="11"/>
      <c r="L125" s="13" t="s">
        <v>31</v>
      </c>
      <c r="M125" s="13">
        <v>3.45</v>
      </c>
      <c r="N125" s="13">
        <v>3.49</v>
      </c>
      <c r="O125" s="13">
        <f t="shared" si="7"/>
        <v>4.0000000000000036E-2</v>
      </c>
      <c r="P125" s="13">
        <v>1.28</v>
      </c>
      <c r="Q125" s="13">
        <v>1.28</v>
      </c>
      <c r="R125" s="13">
        <f t="shared" si="8"/>
        <v>0</v>
      </c>
      <c r="S125" s="13"/>
      <c r="T125" s="13"/>
      <c r="U125" s="13"/>
      <c r="V125" s="13"/>
      <c r="W125" s="13"/>
    </row>
    <row r="126" spans="1:23" x14ac:dyDescent="0.3">
      <c r="A126" s="18" t="str">
        <f>IF(K126="","",MAX($A$15:A125)+1)</f>
        <v/>
      </c>
      <c r="B126" s="18">
        <v>2</v>
      </c>
      <c r="C126" s="18" t="str">
        <f t="shared" si="9"/>
        <v/>
      </c>
      <c r="D126" s="18" t="str">
        <f>IF(INDEX([1]DataVD!$K$166:$K$242,MATCH($J126,[1]DataVD!$I$166:$I$242,0),1)=$M126,2,"")</f>
        <v/>
      </c>
      <c r="E126" s="18">
        <f t="shared" si="10"/>
        <v>3</v>
      </c>
      <c r="F126" s="18" t="str">
        <f t="shared" si="11"/>
        <v/>
      </c>
      <c r="G126" s="18" t="str">
        <f t="shared" si="12"/>
        <v/>
      </c>
      <c r="H126" s="18" t="str">
        <f>IF(INDEX([1]DataVD!$L$166:$L$242,MATCH($J126,[1]DataVD!$I$166:$I$242,0),1)=$M126,5,"")</f>
        <v/>
      </c>
      <c r="I126" s="25" t="str">
        <f t="shared" si="13"/>
        <v/>
      </c>
      <c r="J126" s="18" t="s">
        <v>64</v>
      </c>
      <c r="K126" s="11"/>
      <c r="L126" s="13" t="s">
        <v>31</v>
      </c>
      <c r="M126" s="13">
        <v>3.15</v>
      </c>
      <c r="N126" s="13">
        <v>3.2</v>
      </c>
      <c r="O126" s="13">
        <f t="shared" si="7"/>
        <v>5.0000000000000266E-2</v>
      </c>
      <c r="P126" s="13">
        <v>0.98</v>
      </c>
      <c r="Q126" s="13">
        <v>0.98</v>
      </c>
      <c r="R126" s="13">
        <f t="shared" si="8"/>
        <v>0</v>
      </c>
      <c r="S126" s="13"/>
      <c r="T126" s="13"/>
      <c r="U126" s="13"/>
      <c r="V126" s="13"/>
      <c r="W126" s="13"/>
    </row>
    <row r="127" spans="1:23" hidden="1" x14ac:dyDescent="0.3">
      <c r="A127" s="18" t="str">
        <f>IF(K127="","",MAX($A$15:A126)+1)</f>
        <v/>
      </c>
      <c r="B127" s="18">
        <v>1</v>
      </c>
      <c r="C127" s="18" t="str">
        <f t="shared" si="9"/>
        <v/>
      </c>
      <c r="D127" s="18" t="str">
        <f>IF(INDEX([1]DataVD!$K$166:$K$242,MATCH($J127,[1]DataVD!$I$166:$I$242,0),1)=$M127,2,"")</f>
        <v/>
      </c>
      <c r="E127" s="18" t="str">
        <f t="shared" si="10"/>
        <v/>
      </c>
      <c r="F127" s="18" t="str">
        <f t="shared" si="11"/>
        <v/>
      </c>
      <c r="G127" s="18" t="str">
        <f t="shared" si="12"/>
        <v/>
      </c>
      <c r="H127" s="18" t="str">
        <f>IF(INDEX([1]DataVD!$L$166:$L$242,MATCH($J127,[1]DataVD!$I$166:$I$242,0),1)=$M127,5,"")</f>
        <v/>
      </c>
      <c r="I127" s="25" t="str">
        <f t="shared" si="13"/>
        <v/>
      </c>
      <c r="J127" s="18" t="s">
        <v>64</v>
      </c>
      <c r="K127" s="11"/>
      <c r="L127" s="13" t="s">
        <v>31</v>
      </c>
      <c r="M127" s="13">
        <v>2.93</v>
      </c>
      <c r="N127" s="13">
        <v>2.96</v>
      </c>
      <c r="O127" s="13">
        <f t="shared" si="7"/>
        <v>2.9999999999999805E-2</v>
      </c>
      <c r="P127" s="13">
        <v>0.98</v>
      </c>
      <c r="Q127" s="13">
        <v>0.99</v>
      </c>
      <c r="R127" s="13">
        <f t="shared" si="8"/>
        <v>1.0000000000000009E-2</v>
      </c>
      <c r="S127" s="13"/>
      <c r="T127" s="13"/>
      <c r="U127" s="13"/>
      <c r="V127" s="13"/>
      <c r="W127" s="13"/>
    </row>
    <row r="128" spans="1:23" x14ac:dyDescent="0.3">
      <c r="A128" s="18" t="str">
        <f>IF(K128="","",MAX($A$15:A127)+1)</f>
        <v/>
      </c>
      <c r="B128" s="18">
        <v>0</v>
      </c>
      <c r="C128" s="18" t="str">
        <f t="shared" si="9"/>
        <v/>
      </c>
      <c r="D128" s="18" t="str">
        <f>IF(INDEX([1]DataVD!$K$166:$K$242,MATCH($J128,[1]DataVD!$I$166:$I$242,0),1)=$M128,2,"")</f>
        <v/>
      </c>
      <c r="E128" s="18" t="str">
        <f t="shared" si="10"/>
        <v/>
      </c>
      <c r="F128" s="18">
        <f t="shared" si="11"/>
        <v>0</v>
      </c>
      <c r="G128" s="18" t="str">
        <f t="shared" si="12"/>
        <v/>
      </c>
      <c r="H128" s="18" t="str">
        <f>IF(INDEX([1]DataVD!$L$166:$L$242,MATCH($J128,[1]DataVD!$I$166:$I$242,0),1)=$M128,5,"")</f>
        <v/>
      </c>
      <c r="I128" s="25" t="str">
        <f t="shared" si="13"/>
        <v/>
      </c>
      <c r="J128" s="18" t="s">
        <v>64</v>
      </c>
      <c r="K128" s="11"/>
      <c r="L128" s="13" t="s">
        <v>32</v>
      </c>
      <c r="M128" s="13">
        <v>0</v>
      </c>
      <c r="N128" s="13">
        <v>0</v>
      </c>
      <c r="O128" s="13">
        <f t="shared" si="7"/>
        <v>0</v>
      </c>
      <c r="P128" s="13">
        <v>0.97</v>
      </c>
      <c r="Q128" s="13">
        <v>0.96</v>
      </c>
      <c r="R128" s="13">
        <f t="shared" si="8"/>
        <v>-1.0000000000000009E-2</v>
      </c>
      <c r="S128" s="13"/>
      <c r="T128" s="13"/>
      <c r="U128" s="13"/>
      <c r="V128" s="13"/>
      <c r="W128" s="13"/>
    </row>
    <row r="129" spans="1:23" hidden="1" x14ac:dyDescent="0.3">
      <c r="A129" s="18" t="str">
        <f>IF(K129="","",MAX($A$15:A128)+1)</f>
        <v/>
      </c>
      <c r="B129" s="18">
        <v>1</v>
      </c>
      <c r="C129" s="18" t="str">
        <f t="shared" si="9"/>
        <v/>
      </c>
      <c r="D129" s="18" t="str">
        <f>IF(INDEX([1]DataVD!$K$166:$K$242,MATCH($J129,[1]DataVD!$I$166:$I$242,0),1)=$M129,2,"")</f>
        <v/>
      </c>
      <c r="E129" s="18" t="str">
        <f t="shared" si="10"/>
        <v/>
      </c>
      <c r="F129" s="18" t="str">
        <f t="shared" si="11"/>
        <v/>
      </c>
      <c r="G129" s="18" t="str">
        <f t="shared" si="12"/>
        <v/>
      </c>
      <c r="H129" s="18" t="str">
        <f>IF(INDEX([1]DataVD!$L$166:$L$242,MATCH($J129,[1]DataVD!$I$166:$I$242,0),1)=$M129,5,"")</f>
        <v/>
      </c>
      <c r="I129" s="25" t="str">
        <f t="shared" si="13"/>
        <v/>
      </c>
      <c r="J129" s="18" t="s">
        <v>64</v>
      </c>
      <c r="K129" s="11"/>
      <c r="L129" s="13" t="s">
        <v>33</v>
      </c>
      <c r="M129" s="13">
        <v>1</v>
      </c>
      <c r="N129" s="13">
        <v>0.97</v>
      </c>
      <c r="O129" s="13">
        <f t="shared" si="7"/>
        <v>-3.0000000000000027E-2</v>
      </c>
      <c r="P129" s="13">
        <v>-0.56999999999999995</v>
      </c>
      <c r="Q129" s="13">
        <v>-0.56000000000000005</v>
      </c>
      <c r="R129" s="13">
        <f t="shared" si="8"/>
        <v>-9.9999999999998979E-3</v>
      </c>
      <c r="S129" s="13"/>
      <c r="T129" s="13"/>
      <c r="U129" s="13"/>
      <c r="V129" s="13"/>
      <c r="W129" s="13"/>
    </row>
    <row r="130" spans="1:23" hidden="1" x14ac:dyDescent="0.3">
      <c r="A130" s="18" t="str">
        <f>IF(K130="","",MAX($A$15:A129)+1)</f>
        <v/>
      </c>
      <c r="B130" s="18">
        <v>2</v>
      </c>
      <c r="C130" s="18" t="str">
        <f t="shared" si="9"/>
        <v/>
      </c>
      <c r="D130" s="18" t="str">
        <f>IF(INDEX([1]DataVD!$K$166:$K$242,MATCH($J130,[1]DataVD!$I$166:$I$242,0),1)=$M130,2,"")</f>
        <v/>
      </c>
      <c r="E130" s="18" t="str">
        <f t="shared" si="10"/>
        <v/>
      </c>
      <c r="F130" s="18" t="str">
        <f t="shared" si="11"/>
        <v/>
      </c>
      <c r="G130" s="18" t="str">
        <f t="shared" si="12"/>
        <v/>
      </c>
      <c r="H130" s="18" t="str">
        <f>IF(INDEX([1]DataVD!$L$166:$L$242,MATCH($J130,[1]DataVD!$I$166:$I$242,0),1)=$M130,5,"")</f>
        <v/>
      </c>
      <c r="I130" s="25" t="str">
        <f t="shared" si="13"/>
        <v/>
      </c>
      <c r="J130" s="18" t="s">
        <v>64</v>
      </c>
      <c r="K130" s="11"/>
      <c r="L130" s="13" t="s">
        <v>33</v>
      </c>
      <c r="M130" s="13">
        <v>4.93</v>
      </c>
      <c r="N130" s="13">
        <v>4.9800000000000004</v>
      </c>
      <c r="O130" s="13">
        <f t="shared" si="7"/>
        <v>5.0000000000000711E-2</v>
      </c>
      <c r="P130" s="13">
        <v>-0.57999999999999996</v>
      </c>
      <c r="Q130" s="13">
        <v>-0.56999999999999995</v>
      </c>
      <c r="R130" s="13">
        <f t="shared" si="8"/>
        <v>-1.0000000000000009E-2</v>
      </c>
      <c r="S130" s="13"/>
      <c r="T130" s="13"/>
      <c r="U130" s="13"/>
      <c r="V130" s="13"/>
      <c r="W130" s="13"/>
    </row>
    <row r="131" spans="1:23" x14ac:dyDescent="0.3">
      <c r="A131" s="18" t="str">
        <f>IF(K131="","",MAX($A$15:A130)+1)</f>
        <v/>
      </c>
      <c r="B131" s="18">
        <v>3</v>
      </c>
      <c r="C131" s="18" t="str">
        <f t="shared" si="9"/>
        <v/>
      </c>
      <c r="D131" s="18" t="str">
        <f>IF(INDEX([1]DataVD!$K$166:$K$242,MATCH($J131,[1]DataVD!$I$166:$I$242,0),1)=$M131,2,"")</f>
        <v/>
      </c>
      <c r="E131" s="18" t="str">
        <f t="shared" si="10"/>
        <v/>
      </c>
      <c r="F131" s="18" t="str">
        <f t="shared" si="11"/>
        <v/>
      </c>
      <c r="G131" s="18">
        <f t="shared" si="12"/>
        <v>4</v>
      </c>
      <c r="H131" s="18" t="str">
        <f>IF(INDEX([1]DataVD!$L$166:$L$242,MATCH($J131,[1]DataVD!$I$166:$I$242,0),1)=$M131,5,"")</f>
        <v/>
      </c>
      <c r="I131" s="25" t="str">
        <f t="shared" si="13"/>
        <v/>
      </c>
      <c r="J131" s="18" t="s">
        <v>64</v>
      </c>
      <c r="K131" s="11"/>
      <c r="L131" s="13" t="s">
        <v>33</v>
      </c>
      <c r="M131" s="13">
        <v>5.49</v>
      </c>
      <c r="N131" s="13">
        <v>5.5</v>
      </c>
      <c r="O131" s="13">
        <f t="shared" si="7"/>
        <v>9.9999999999997868E-3</v>
      </c>
      <c r="P131" s="13">
        <v>-0.57999999999999996</v>
      </c>
      <c r="Q131" s="13">
        <v>-0.57999999999999996</v>
      </c>
      <c r="R131" s="13">
        <f t="shared" si="8"/>
        <v>0</v>
      </c>
      <c r="S131" s="13"/>
      <c r="T131" s="13"/>
      <c r="U131" s="13"/>
      <c r="V131" s="13"/>
      <c r="W131" s="13"/>
    </row>
    <row r="132" spans="1:23" x14ac:dyDescent="0.3">
      <c r="A132" s="18" t="str">
        <f>IF(K132="","",MAX($A$15:A131)+1)</f>
        <v/>
      </c>
      <c r="B132" s="18">
        <v>4</v>
      </c>
      <c r="C132" s="18" t="str">
        <f t="shared" si="9"/>
        <v/>
      </c>
      <c r="D132" s="18" t="str">
        <f>IF(INDEX([1]DataVD!$K$166:$K$242,MATCH($J132,[1]DataVD!$I$166:$I$242,0),1)=$M132,2,"")</f>
        <v/>
      </c>
      <c r="E132" s="18" t="str">
        <f t="shared" si="10"/>
        <v/>
      </c>
      <c r="F132" s="18" t="str">
        <f t="shared" si="11"/>
        <v/>
      </c>
      <c r="G132" s="18" t="str">
        <f t="shared" si="12"/>
        <v/>
      </c>
      <c r="H132" s="18">
        <f>IF(INDEX([1]DataVD!$L$166:$L$242,MATCH($J132,[1]DataVD!$I$166:$I$242,0),1)=$M132,5,"")</f>
        <v>5</v>
      </c>
      <c r="I132" s="25" t="str">
        <f t="shared" si="13"/>
        <v/>
      </c>
      <c r="J132" s="18" t="s">
        <v>64</v>
      </c>
      <c r="K132" s="11"/>
      <c r="L132" s="13" t="s">
        <v>33</v>
      </c>
      <c r="M132" s="13">
        <v>5.79</v>
      </c>
      <c r="N132" s="13">
        <v>5.77</v>
      </c>
      <c r="O132" s="13">
        <f t="shared" si="7"/>
        <v>-2.0000000000000462E-2</v>
      </c>
      <c r="P132" s="13">
        <v>-0.28000000000000003</v>
      </c>
      <c r="Q132" s="13">
        <v>-0.27</v>
      </c>
      <c r="R132" s="13">
        <f t="shared" si="8"/>
        <v>-1.0000000000000009E-2</v>
      </c>
      <c r="S132" s="13"/>
      <c r="T132" s="13"/>
      <c r="U132" s="13"/>
      <c r="V132" s="13"/>
      <c r="W132" s="13"/>
    </row>
    <row r="133" spans="1:23" hidden="1" x14ac:dyDescent="0.3">
      <c r="A133" s="18" t="str">
        <f>IF(K133="","",MAX($A$15:A132)+1)</f>
        <v/>
      </c>
      <c r="B133" s="18">
        <v>5</v>
      </c>
      <c r="C133" s="18" t="str">
        <f t="shared" si="9"/>
        <v/>
      </c>
      <c r="D133" s="18" t="str">
        <f>IF(INDEX([1]DataVD!$K$166:$K$242,MATCH($J133,[1]DataVD!$I$166:$I$242,0),1)=$M133,2,"")</f>
        <v/>
      </c>
      <c r="E133" s="18" t="str">
        <f t="shared" si="10"/>
        <v/>
      </c>
      <c r="F133" s="18" t="str">
        <f t="shared" si="11"/>
        <v/>
      </c>
      <c r="G133" s="18" t="str">
        <f t="shared" si="12"/>
        <v/>
      </c>
      <c r="H133" s="18" t="str">
        <f>IF(INDEX([1]DataVD!$L$166:$L$242,MATCH($J133,[1]DataVD!$I$166:$I$242,0),1)=$M133,5,"")</f>
        <v/>
      </c>
      <c r="I133" s="25" t="str">
        <f t="shared" si="13"/>
        <v/>
      </c>
      <c r="J133" s="18" t="s">
        <v>64</v>
      </c>
      <c r="K133" s="11"/>
      <c r="L133" s="13" t="s">
        <v>33</v>
      </c>
      <c r="M133" s="13">
        <v>4.93</v>
      </c>
      <c r="N133" s="13">
        <v>4.9000000000000004</v>
      </c>
      <c r="O133" s="13">
        <f t="shared" si="7"/>
        <v>-2.9999999999999361E-2</v>
      </c>
      <c r="P133" s="13">
        <v>-0.28000000000000003</v>
      </c>
      <c r="Q133" s="13">
        <v>-0.27</v>
      </c>
      <c r="R133" s="13">
        <f t="shared" si="8"/>
        <v>-1.0000000000000009E-2</v>
      </c>
      <c r="S133" s="13"/>
      <c r="T133" s="13"/>
      <c r="U133" s="13"/>
      <c r="V133" s="13"/>
      <c r="W133" s="13"/>
    </row>
    <row r="134" spans="1:23" x14ac:dyDescent="0.3">
      <c r="A134" s="18" t="str">
        <f>IF(K134="","",MAX($A$15:A133)+1)</f>
        <v/>
      </c>
      <c r="B134" s="18">
        <v>6</v>
      </c>
      <c r="C134" s="18" t="str">
        <f t="shared" si="9"/>
        <v/>
      </c>
      <c r="D134" s="18" t="str">
        <f>IF(INDEX([1]DataVD!$K$166:$K$242,MATCH($J134,[1]DataVD!$I$166:$I$242,0),1)=$M134,2,"")</f>
        <v/>
      </c>
      <c r="E134" s="18" t="str">
        <f t="shared" si="10"/>
        <v/>
      </c>
      <c r="F134" s="18" t="str">
        <f t="shared" si="11"/>
        <v/>
      </c>
      <c r="G134" s="18" t="str">
        <f t="shared" si="12"/>
        <v/>
      </c>
      <c r="H134" s="18" t="str">
        <f>IF(INDEX([1]DataVD!$L$166:$L$242,MATCH($J134,[1]DataVD!$I$166:$I$242,0),1)=$M134,5,"")</f>
        <v/>
      </c>
      <c r="I134" s="25">
        <f t="shared" si="13"/>
        <v>6</v>
      </c>
      <c r="J134" s="18" t="s">
        <v>64</v>
      </c>
      <c r="K134" s="11"/>
      <c r="L134" s="13" t="s">
        <v>33</v>
      </c>
      <c r="M134" s="13">
        <v>3.79</v>
      </c>
      <c r="N134" s="13">
        <v>3.8</v>
      </c>
      <c r="O134" s="13">
        <f t="shared" si="7"/>
        <v>9.9999999999997868E-3</v>
      </c>
      <c r="P134" s="13">
        <v>-0.28000000000000003</v>
      </c>
      <c r="Q134" s="13">
        <v>-0.28999999999999998</v>
      </c>
      <c r="R134" s="13">
        <f t="shared" si="8"/>
        <v>9.9999999999999534E-3</v>
      </c>
      <c r="S134" s="13"/>
      <c r="T134" s="13"/>
      <c r="U134" s="13"/>
      <c r="V134" s="13"/>
      <c r="W134" s="13"/>
    </row>
    <row r="135" spans="1:23" x14ac:dyDescent="0.3">
      <c r="A135" s="19">
        <f>IF(K135="","",MAX($A$15:A134)+1)</f>
        <v>12</v>
      </c>
      <c r="B135" s="19">
        <v>3</v>
      </c>
      <c r="C135" s="19">
        <f t="shared" si="9"/>
        <v>1</v>
      </c>
      <c r="D135" s="19" t="str">
        <f>IF(INDEX([1]DataVD!$K$166:$K$242,MATCH($J135,[1]DataVD!$I$166:$I$242,0),1)=$M135,2,"")</f>
        <v/>
      </c>
      <c r="E135" s="19" t="str">
        <f t="shared" si="10"/>
        <v/>
      </c>
      <c r="F135" s="19" t="str">
        <f t="shared" si="11"/>
        <v/>
      </c>
      <c r="G135" s="19" t="str">
        <f t="shared" si="12"/>
        <v/>
      </c>
      <c r="H135" s="19" t="str">
        <f>IF(INDEX([1]DataVD!$L$166:$L$242,MATCH($J135,[1]DataVD!$I$166:$I$242,0),1)=$M135,5,"")</f>
        <v/>
      </c>
      <c r="I135" s="25" t="str">
        <f t="shared" si="13"/>
        <v/>
      </c>
      <c r="J135" s="18" t="s">
        <v>65</v>
      </c>
      <c r="K135" s="15">
        <v>200</v>
      </c>
      <c r="L135" s="16" t="s">
        <v>31</v>
      </c>
      <c r="M135" s="16">
        <v>1.91</v>
      </c>
      <c r="N135" s="16">
        <v>1.9</v>
      </c>
      <c r="O135" s="16">
        <f t="shared" si="7"/>
        <v>-1.0000000000000009E-2</v>
      </c>
      <c r="P135" s="16">
        <v>1.01</v>
      </c>
      <c r="Q135" s="16">
        <v>1.02</v>
      </c>
      <c r="R135" s="16">
        <f t="shared" si="8"/>
        <v>1.0000000000000009E-2</v>
      </c>
      <c r="S135" s="16">
        <v>0.46</v>
      </c>
      <c r="T135" s="16">
        <v>12.53</v>
      </c>
      <c r="U135" s="16">
        <v>3.91</v>
      </c>
      <c r="V135" s="16">
        <v>5.82</v>
      </c>
      <c r="W135" s="16"/>
    </row>
    <row r="136" spans="1:23" x14ac:dyDescent="0.3">
      <c r="A136" s="19" t="str">
        <f>IF(K136="","",MAX($A$15:A135)+1)</f>
        <v/>
      </c>
      <c r="B136" s="19">
        <v>2</v>
      </c>
      <c r="C136" s="19" t="str">
        <f t="shared" si="9"/>
        <v/>
      </c>
      <c r="D136" s="19">
        <f>IF(INDEX([1]DataVD!$K$166:$K$242,MATCH($J136,[1]DataVD!$I$166:$I$242,0),1)=$M136,2,"")</f>
        <v>2</v>
      </c>
      <c r="E136" s="19" t="str">
        <f t="shared" si="10"/>
        <v/>
      </c>
      <c r="F136" s="19" t="str">
        <f t="shared" si="11"/>
        <v/>
      </c>
      <c r="G136" s="19" t="str">
        <f t="shared" si="12"/>
        <v/>
      </c>
      <c r="H136" s="19" t="str">
        <f>IF(INDEX([1]DataVD!$L$166:$L$242,MATCH($J136,[1]DataVD!$I$166:$I$242,0),1)=$M136,5,"")</f>
        <v/>
      </c>
      <c r="I136" s="25" t="str">
        <f t="shared" si="13"/>
        <v/>
      </c>
      <c r="J136" s="18" t="s">
        <v>65</v>
      </c>
      <c r="K136" s="14"/>
      <c r="L136" s="16" t="s">
        <v>31</v>
      </c>
      <c r="M136" s="16">
        <v>3.91</v>
      </c>
      <c r="N136" s="16">
        <v>3.89</v>
      </c>
      <c r="O136" s="16">
        <f t="shared" ref="O136:O137" si="14">ABS(N136)-ABS(M136)</f>
        <v>-2.0000000000000018E-2</v>
      </c>
      <c r="P136" s="16">
        <v>0.97</v>
      </c>
      <c r="Q136" s="16">
        <v>0.96</v>
      </c>
      <c r="R136" s="16">
        <f t="shared" ref="R136:R137" si="15">ABS(Q136)-ABS(P136)</f>
        <v>-1.0000000000000009E-2</v>
      </c>
      <c r="S136" s="16"/>
      <c r="T136" s="16"/>
      <c r="U136" s="16"/>
      <c r="V136" s="16"/>
      <c r="W136" s="16"/>
    </row>
    <row r="137" spans="1:23" x14ac:dyDescent="0.3">
      <c r="A137" s="19" t="str">
        <f>IF(K137="","",MAX($A$15:A136)+1)</f>
        <v/>
      </c>
      <c r="B137" s="19">
        <v>1</v>
      </c>
      <c r="C137" s="19" t="str">
        <f t="shared" si="9"/>
        <v/>
      </c>
      <c r="D137" s="19" t="str">
        <f>IF(INDEX([1]DataVD!$K$166:$K$242,MATCH($J137,[1]DataVD!$I$166:$I$242,0),1)=$M137,2,"")</f>
        <v/>
      </c>
      <c r="E137" s="19">
        <f t="shared" si="10"/>
        <v>3</v>
      </c>
      <c r="F137" s="19" t="str">
        <f t="shared" si="11"/>
        <v/>
      </c>
      <c r="G137" s="19" t="str">
        <f t="shared" si="12"/>
        <v/>
      </c>
      <c r="H137" s="19" t="str">
        <f>IF(INDEX([1]DataVD!$L$166:$L$242,MATCH($J137,[1]DataVD!$I$166:$I$242,0),1)=$M137,5,"")</f>
        <v/>
      </c>
      <c r="I137" s="25" t="str">
        <f t="shared" si="13"/>
        <v/>
      </c>
      <c r="J137" s="18" t="s">
        <v>65</v>
      </c>
      <c r="K137" s="14"/>
      <c r="L137" s="16" t="s">
        <v>31</v>
      </c>
      <c r="M137" s="16">
        <v>3.61</v>
      </c>
      <c r="N137" s="16">
        <v>3.59</v>
      </c>
      <c r="O137" s="16">
        <f t="shared" si="14"/>
        <v>-2.0000000000000018E-2</v>
      </c>
      <c r="P137" s="16">
        <v>0.67</v>
      </c>
      <c r="Q137" s="16">
        <v>0.67</v>
      </c>
      <c r="R137" s="16">
        <f t="shared" si="15"/>
        <v>0</v>
      </c>
      <c r="S137" s="16"/>
      <c r="T137" s="16"/>
      <c r="U137" s="16"/>
      <c r="V137" s="16"/>
      <c r="W137" s="16"/>
    </row>
    <row r="138" spans="1:23" x14ac:dyDescent="0.3">
      <c r="A138" s="19" t="str">
        <f>IF(K138="","",MAX($A$15:A137)+1)</f>
        <v/>
      </c>
      <c r="B138" s="19">
        <v>0</v>
      </c>
      <c r="C138" s="19" t="str">
        <f t="shared" si="9"/>
        <v/>
      </c>
      <c r="D138" s="19" t="str">
        <f>IF(INDEX([1]DataVD!$K$166:$K$242,MATCH($J138,[1]DataVD!$I$166:$I$242,0),1)=$M138,2,"")</f>
        <v/>
      </c>
      <c r="E138" s="19" t="str">
        <f t="shared" si="10"/>
        <v/>
      </c>
      <c r="F138" s="19">
        <f t="shared" si="11"/>
        <v>0</v>
      </c>
      <c r="G138" s="19" t="str">
        <f t="shared" si="12"/>
        <v/>
      </c>
      <c r="H138" s="19" t="str">
        <f>IF(INDEX([1]DataVD!$L$166:$L$242,MATCH($J138,[1]DataVD!$I$166:$I$242,0),1)=$M138,5,"")</f>
        <v/>
      </c>
      <c r="I138" s="25" t="str">
        <f t="shared" si="13"/>
        <v/>
      </c>
      <c r="J138" s="18" t="s">
        <v>65</v>
      </c>
      <c r="K138" s="14"/>
      <c r="L138" s="16" t="s">
        <v>32</v>
      </c>
      <c r="M138" s="16">
        <v>0</v>
      </c>
      <c r="N138" s="16">
        <v>0</v>
      </c>
      <c r="O138" s="16">
        <f t="shared" si="7"/>
        <v>0</v>
      </c>
      <c r="P138" s="16">
        <v>0.78</v>
      </c>
      <c r="Q138" s="16">
        <v>0.79</v>
      </c>
      <c r="R138" s="16">
        <f t="shared" si="8"/>
        <v>1.0000000000000009E-2</v>
      </c>
      <c r="S138" s="16"/>
      <c r="T138" s="16"/>
      <c r="U138" s="16"/>
      <c r="V138" s="16"/>
      <c r="W138" s="16"/>
    </row>
    <row r="139" spans="1:23" hidden="1" x14ac:dyDescent="0.3">
      <c r="A139" s="19" t="str">
        <f>IF(K139="","",MAX($A$15:A138)+1)</f>
        <v/>
      </c>
      <c r="B139" s="19">
        <v>1</v>
      </c>
      <c r="C139" s="19" t="str">
        <f t="shared" si="9"/>
        <v/>
      </c>
      <c r="D139" s="19" t="str">
        <f>IF(INDEX([1]DataVD!$K$166:$K$242,MATCH($J139,[1]DataVD!$I$166:$I$242,0),1)=$M139,2,"")</f>
        <v/>
      </c>
      <c r="E139" s="19" t="str">
        <f t="shared" si="10"/>
        <v/>
      </c>
      <c r="F139" s="19" t="str">
        <f t="shared" si="11"/>
        <v/>
      </c>
      <c r="G139" s="19" t="str">
        <f t="shared" si="12"/>
        <v/>
      </c>
      <c r="H139" s="19" t="str">
        <f>IF(INDEX([1]DataVD!$L$166:$L$242,MATCH($J139,[1]DataVD!$I$166:$I$242,0),1)=$M139,5,"")</f>
        <v/>
      </c>
      <c r="I139" s="25" t="str">
        <f t="shared" si="13"/>
        <v/>
      </c>
      <c r="J139" s="18" t="s">
        <v>65</v>
      </c>
      <c r="K139" s="14"/>
      <c r="L139" s="16" t="s">
        <v>33</v>
      </c>
      <c r="M139" s="16">
        <v>3.13</v>
      </c>
      <c r="N139" s="16">
        <v>3.09</v>
      </c>
      <c r="O139" s="16">
        <f t="shared" si="7"/>
        <v>-4.0000000000000036E-2</v>
      </c>
      <c r="P139" s="16">
        <v>0.75</v>
      </c>
      <c r="Q139" s="16">
        <v>0.76</v>
      </c>
      <c r="R139" s="16">
        <f t="shared" si="8"/>
        <v>1.0000000000000009E-2</v>
      </c>
      <c r="S139" s="16"/>
      <c r="T139" s="16"/>
      <c r="U139" s="16"/>
      <c r="V139" s="16"/>
      <c r="W139" s="16"/>
    </row>
    <row r="140" spans="1:23" hidden="1" x14ac:dyDescent="0.3">
      <c r="A140" s="19" t="str">
        <f>IF(K140="","",MAX($A$15:A139)+1)</f>
        <v/>
      </c>
      <c r="B140" s="19">
        <v>2</v>
      </c>
      <c r="C140" s="19" t="str">
        <f t="shared" si="9"/>
        <v/>
      </c>
      <c r="D140" s="19" t="str">
        <f>IF(INDEX([1]DataVD!$K$166:$K$242,MATCH($J140,[1]DataVD!$I$166:$I$242,0),1)=$M140,2,"")</f>
        <v/>
      </c>
      <c r="E140" s="19" t="str">
        <f t="shared" si="10"/>
        <v/>
      </c>
      <c r="F140" s="19" t="str">
        <f t="shared" si="11"/>
        <v/>
      </c>
      <c r="G140" s="19" t="str">
        <f t="shared" si="12"/>
        <v/>
      </c>
      <c r="H140" s="19" t="str">
        <f>IF(INDEX([1]DataVD!$L$166:$L$242,MATCH($J140,[1]DataVD!$I$166:$I$242,0),1)=$M140,5,"")</f>
        <v/>
      </c>
      <c r="I140" s="25" t="str">
        <f t="shared" si="13"/>
        <v/>
      </c>
      <c r="J140" s="18" t="s">
        <v>65</v>
      </c>
      <c r="K140" s="14"/>
      <c r="L140" s="16" t="s">
        <v>33</v>
      </c>
      <c r="M140" s="16">
        <v>4.5</v>
      </c>
      <c r="N140" s="16">
        <v>4.5199999999999996</v>
      </c>
      <c r="O140" s="16">
        <f t="shared" si="7"/>
        <v>1.9999999999999574E-2</v>
      </c>
      <c r="P140" s="16">
        <v>-0.6</v>
      </c>
      <c r="Q140" s="16">
        <v>-0.59</v>
      </c>
      <c r="R140" s="16">
        <f t="shared" si="8"/>
        <v>-1.0000000000000009E-2</v>
      </c>
      <c r="S140" s="16"/>
      <c r="T140" s="16"/>
      <c r="U140" s="16"/>
      <c r="V140" s="16"/>
      <c r="W140" s="16"/>
    </row>
    <row r="141" spans="1:23" x14ac:dyDescent="0.3">
      <c r="A141" s="19" t="str">
        <f>IF(K141="","",MAX($A$15:A140)+1)</f>
        <v/>
      </c>
      <c r="B141" s="19">
        <v>3</v>
      </c>
      <c r="C141" s="19" t="str">
        <f t="shared" si="9"/>
        <v/>
      </c>
      <c r="D141" s="19" t="str">
        <f>IF(INDEX([1]DataVD!$K$166:$K$242,MATCH($J141,[1]DataVD!$I$166:$I$242,0),1)=$M141,2,"")</f>
        <v/>
      </c>
      <c r="E141" s="19" t="str">
        <f t="shared" si="10"/>
        <v/>
      </c>
      <c r="F141" s="19" t="str">
        <f t="shared" si="11"/>
        <v/>
      </c>
      <c r="G141" s="19">
        <f t="shared" si="12"/>
        <v>4</v>
      </c>
      <c r="H141" s="19" t="str">
        <f>IF(INDEX([1]DataVD!$L$166:$L$242,MATCH($J141,[1]DataVD!$I$166:$I$242,0),1)=$M141,5,"")</f>
        <v/>
      </c>
      <c r="I141" s="25" t="str">
        <f t="shared" si="13"/>
        <v/>
      </c>
      <c r="J141" s="18" t="s">
        <v>65</v>
      </c>
      <c r="K141" s="14"/>
      <c r="L141" s="16" t="s">
        <v>33</v>
      </c>
      <c r="M141" s="16">
        <v>5.52</v>
      </c>
      <c r="N141" s="16">
        <v>5.51</v>
      </c>
      <c r="O141" s="16">
        <f t="shared" si="7"/>
        <v>-9.9999999999997868E-3</v>
      </c>
      <c r="P141" s="16">
        <v>-0.6</v>
      </c>
      <c r="Q141" s="16">
        <v>-0.59</v>
      </c>
      <c r="R141" s="16">
        <f t="shared" si="8"/>
        <v>-1.0000000000000009E-2</v>
      </c>
      <c r="S141" s="16"/>
      <c r="T141" s="16"/>
      <c r="U141" s="16"/>
      <c r="V141" s="16"/>
      <c r="W141" s="16"/>
    </row>
    <row r="142" spans="1:23" x14ac:dyDescent="0.3">
      <c r="A142" s="19" t="str">
        <f>IF(K142="","",MAX($A$15:A141)+1)</f>
        <v/>
      </c>
      <c r="B142" s="19">
        <v>4</v>
      </c>
      <c r="C142" s="19" t="str">
        <f t="shared" si="9"/>
        <v/>
      </c>
      <c r="D142" s="19" t="str">
        <f>IF(INDEX([1]DataVD!$K$166:$K$242,MATCH($J142,[1]DataVD!$I$166:$I$242,0),1)=$M142,2,"")</f>
        <v/>
      </c>
      <c r="E142" s="19" t="str">
        <f t="shared" si="10"/>
        <v/>
      </c>
      <c r="F142" s="19" t="str">
        <f t="shared" si="11"/>
        <v/>
      </c>
      <c r="G142" s="19" t="str">
        <f t="shared" si="12"/>
        <v/>
      </c>
      <c r="H142" s="19">
        <f>IF(INDEX([1]DataVD!$L$166:$L$242,MATCH($J142,[1]DataVD!$I$166:$I$242,0),1)=$M142,5,"")</f>
        <v>5</v>
      </c>
      <c r="I142" s="25" t="str">
        <f t="shared" si="13"/>
        <v/>
      </c>
      <c r="J142" s="18" t="s">
        <v>65</v>
      </c>
      <c r="K142" s="14"/>
      <c r="L142" s="16" t="s">
        <v>33</v>
      </c>
      <c r="M142" s="16">
        <v>5.81</v>
      </c>
      <c r="N142" s="16">
        <v>5.79</v>
      </c>
      <c r="O142" s="16">
        <f t="shared" si="7"/>
        <v>-1.9999999999999574E-2</v>
      </c>
      <c r="P142" s="16">
        <v>-0.3</v>
      </c>
      <c r="Q142" s="16">
        <v>-0.28000000000000003</v>
      </c>
      <c r="R142" s="16">
        <f t="shared" si="8"/>
        <v>-1.9999999999999962E-2</v>
      </c>
      <c r="S142" s="16"/>
      <c r="T142" s="16"/>
      <c r="U142" s="16"/>
      <c r="V142" s="16"/>
      <c r="W142" s="16"/>
    </row>
    <row r="143" spans="1:23" hidden="1" x14ac:dyDescent="0.3">
      <c r="A143" s="19" t="str">
        <f>IF(K143="","",MAX($A$15:A142)+1)</f>
        <v/>
      </c>
      <c r="B143" s="19">
        <v>5</v>
      </c>
      <c r="C143" s="19" t="str">
        <f t="shared" si="9"/>
        <v/>
      </c>
      <c r="D143" s="19" t="str">
        <f>IF(INDEX([1]DataVD!$K$166:$K$242,MATCH($J143,[1]DataVD!$I$166:$I$242,0),1)=$M143,2,"")</f>
        <v/>
      </c>
      <c r="E143" s="19" t="str">
        <f t="shared" si="10"/>
        <v/>
      </c>
      <c r="F143" s="19" t="str">
        <f t="shared" si="11"/>
        <v/>
      </c>
      <c r="G143" s="19" t="str">
        <f t="shared" si="12"/>
        <v/>
      </c>
      <c r="H143" s="19" t="str">
        <f>IF(INDEX([1]DataVD!$L$166:$L$242,MATCH($J143,[1]DataVD!$I$166:$I$242,0),1)=$M143,5,"")</f>
        <v/>
      </c>
      <c r="I143" s="25" t="str">
        <f t="shared" si="13"/>
        <v/>
      </c>
      <c r="J143" s="18" t="s">
        <v>65</v>
      </c>
      <c r="K143" s="14"/>
      <c r="L143" s="16" t="s">
        <v>33</v>
      </c>
      <c r="M143" s="16">
        <v>4.5</v>
      </c>
      <c r="N143" s="16">
        <v>4.4800000000000004</v>
      </c>
      <c r="O143" s="16">
        <f t="shared" ref="O143:O205" si="16">ABS(N143)-ABS(M143)</f>
        <v>-1.9999999999999574E-2</v>
      </c>
      <c r="P143" s="16">
        <v>-0.3</v>
      </c>
      <c r="Q143" s="16">
        <v>-0.32</v>
      </c>
      <c r="R143" s="16">
        <f t="shared" ref="R143:R205" si="17">ABS(Q143)-ABS(P143)</f>
        <v>2.0000000000000018E-2</v>
      </c>
      <c r="S143" s="16"/>
      <c r="T143" s="16"/>
      <c r="U143" s="16"/>
      <c r="V143" s="16"/>
      <c r="W143" s="16"/>
    </row>
    <row r="144" spans="1:23" x14ac:dyDescent="0.3">
      <c r="A144" s="19" t="str">
        <f>IF(K144="","",MAX($A$15:A143)+1)</f>
        <v/>
      </c>
      <c r="B144" s="19">
        <v>6</v>
      </c>
      <c r="C144" s="19" t="str">
        <f t="shared" ref="C144:C206" si="18">IF(K144&gt;0,1,"")</f>
        <v/>
      </c>
      <c r="D144" s="19" t="str">
        <f>IF(INDEX([1]DataVD!$K$166:$K$242,MATCH($J144,[1]DataVD!$I$166:$I$242,0),1)=$M144,2,"")</f>
        <v/>
      </c>
      <c r="E144" s="19" t="str">
        <f t="shared" ref="E144:E206" si="19">IF(D143=2,3,"")</f>
        <v/>
      </c>
      <c r="F144" s="19" t="str">
        <f t="shared" ref="F144:F206" si="20">IF(L144="Tim",0,"")</f>
        <v/>
      </c>
      <c r="G144" s="19" t="str">
        <f t="shared" ref="G144:G206" si="21">IF(H145=5,4,"")</f>
        <v/>
      </c>
      <c r="H144" s="19" t="str">
        <f>IF(INDEX([1]DataVD!$L$166:$L$242,MATCH($J144,[1]DataVD!$I$166:$I$242,0),1)=$M144,5,"")</f>
        <v/>
      </c>
      <c r="I144" s="25">
        <f t="shared" ref="I144:I206" si="22">IF(K145&gt;0,6,"")</f>
        <v>6</v>
      </c>
      <c r="J144" s="18" t="s">
        <v>65</v>
      </c>
      <c r="K144" s="14"/>
      <c r="L144" s="16" t="s">
        <v>33</v>
      </c>
      <c r="M144" s="16">
        <v>4.01</v>
      </c>
      <c r="N144" s="16">
        <v>3.99</v>
      </c>
      <c r="O144" s="16">
        <f t="shared" si="16"/>
        <v>-1.9999999999999574E-2</v>
      </c>
      <c r="P144" s="16">
        <v>0.18</v>
      </c>
      <c r="Q144" s="16">
        <v>0.19</v>
      </c>
      <c r="R144" s="16">
        <f t="shared" si="17"/>
        <v>1.0000000000000009E-2</v>
      </c>
      <c r="S144" s="16"/>
      <c r="T144" s="16"/>
      <c r="U144" s="16"/>
      <c r="V144" s="16"/>
      <c r="W144" s="16"/>
    </row>
    <row r="145" spans="1:23" x14ac:dyDescent="0.3">
      <c r="A145" s="18">
        <f>IF(K145="","",MAX($A$15:A144)+1)</f>
        <v>13</v>
      </c>
      <c r="B145" s="18">
        <v>6</v>
      </c>
      <c r="C145" s="18">
        <f t="shared" si="18"/>
        <v>1</v>
      </c>
      <c r="D145" s="18" t="str">
        <f>IF(INDEX([1]DataVD!$K$166:$K$242,MATCH($J145,[1]DataVD!$I$166:$I$242,0),1)=$M145,2,"")</f>
        <v/>
      </c>
      <c r="E145" s="18" t="str">
        <f t="shared" si="19"/>
        <v/>
      </c>
      <c r="F145" s="18" t="str">
        <f t="shared" si="20"/>
        <v/>
      </c>
      <c r="G145" s="18" t="str">
        <f t="shared" si="21"/>
        <v/>
      </c>
      <c r="H145" s="18" t="str">
        <f>IF(INDEX([1]DataVD!$L$166:$L$242,MATCH($J145,[1]DataVD!$I$166:$I$242,0),1)=$M145,5,"")</f>
        <v/>
      </c>
      <c r="I145" s="25" t="str">
        <f t="shared" si="22"/>
        <v/>
      </c>
      <c r="J145" s="18" t="s">
        <v>66</v>
      </c>
      <c r="K145" s="12">
        <v>220</v>
      </c>
      <c r="L145" s="13" t="s">
        <v>31</v>
      </c>
      <c r="M145" s="13">
        <v>4.21</v>
      </c>
      <c r="N145" s="13">
        <v>4.2300000000000004</v>
      </c>
      <c r="O145" s="13">
        <f t="shared" si="16"/>
        <v>2.0000000000000462E-2</v>
      </c>
      <c r="P145" s="13">
        <v>0.21</v>
      </c>
      <c r="Q145" s="13">
        <v>0.2</v>
      </c>
      <c r="R145" s="13">
        <f t="shared" si="17"/>
        <v>-9.9999999999999811E-3</v>
      </c>
      <c r="S145" s="13">
        <v>0.92</v>
      </c>
      <c r="T145" s="13">
        <v>16.62</v>
      </c>
      <c r="U145" s="13">
        <v>5.9</v>
      </c>
      <c r="V145" s="13">
        <v>5.31</v>
      </c>
      <c r="W145" s="13"/>
    </row>
    <row r="146" spans="1:23" hidden="1" x14ac:dyDescent="0.3">
      <c r="A146" s="18" t="str">
        <f>IF(K146="","",MAX($A$15:A145)+1)</f>
        <v/>
      </c>
      <c r="B146" s="18">
        <v>5</v>
      </c>
      <c r="C146" s="18" t="str">
        <f t="shared" si="18"/>
        <v/>
      </c>
      <c r="D146" s="18" t="str">
        <f>IF(INDEX([1]DataVD!$K$166:$K$242,MATCH($J146,[1]DataVD!$I$166:$I$242,0),1)=$M146,2,"")</f>
        <v/>
      </c>
      <c r="E146" s="18" t="str">
        <f t="shared" si="19"/>
        <v/>
      </c>
      <c r="F146" s="18" t="str">
        <f t="shared" si="20"/>
        <v/>
      </c>
      <c r="G146" s="18" t="str">
        <f t="shared" si="21"/>
        <v/>
      </c>
      <c r="H146" s="18" t="str">
        <f>IF(INDEX([1]DataVD!$L$166:$L$242,MATCH($J146,[1]DataVD!$I$166:$I$242,0),1)=$M146,5,"")</f>
        <v/>
      </c>
      <c r="I146" s="25" t="str">
        <f t="shared" si="22"/>
        <v/>
      </c>
      <c r="J146" s="18" t="s">
        <v>66</v>
      </c>
      <c r="K146" s="11"/>
      <c r="L146" s="13" t="s">
        <v>31</v>
      </c>
      <c r="M146" s="13">
        <v>4.59</v>
      </c>
      <c r="N146" s="13">
        <v>4.54</v>
      </c>
      <c r="O146" s="13">
        <f t="shared" si="16"/>
        <v>-4.9999999999999822E-2</v>
      </c>
      <c r="P146" s="13">
        <v>-0.36</v>
      </c>
      <c r="Q146" s="13">
        <v>-0.34</v>
      </c>
      <c r="R146" s="13">
        <f t="shared" si="17"/>
        <v>-1.9999999999999962E-2</v>
      </c>
      <c r="S146" s="13"/>
      <c r="T146" s="13"/>
      <c r="U146" s="13"/>
      <c r="V146" s="13"/>
      <c r="W146" s="13"/>
    </row>
    <row r="147" spans="1:23" x14ac:dyDescent="0.3">
      <c r="A147" s="18" t="str">
        <f>IF(K147="","",MAX($A$15:A146)+1)</f>
        <v/>
      </c>
      <c r="B147" s="18">
        <v>4</v>
      </c>
      <c r="C147" s="18" t="str">
        <f t="shared" si="18"/>
        <v/>
      </c>
      <c r="D147" s="18">
        <f>IF(INDEX([1]DataVD!$K$166:$K$242,MATCH($J147,[1]DataVD!$I$166:$I$242,0),1)=$M147,2,"")</f>
        <v>2</v>
      </c>
      <c r="E147" s="18" t="str">
        <f t="shared" si="19"/>
        <v/>
      </c>
      <c r="F147" s="18" t="str">
        <f t="shared" si="20"/>
        <v/>
      </c>
      <c r="G147" s="18" t="str">
        <f t="shared" si="21"/>
        <v/>
      </c>
      <c r="H147" s="18" t="str">
        <f>IF(INDEX([1]DataVD!$L$166:$L$242,MATCH($J147,[1]DataVD!$I$166:$I$242,0),1)=$M147,5,"")</f>
        <v/>
      </c>
      <c r="I147" s="25" t="str">
        <f t="shared" si="22"/>
        <v/>
      </c>
      <c r="J147" s="18" t="s">
        <v>66</v>
      </c>
      <c r="K147" s="11"/>
      <c r="L147" s="13" t="s">
        <v>31</v>
      </c>
      <c r="M147" s="13">
        <v>5.9</v>
      </c>
      <c r="N147" s="13">
        <v>5.88</v>
      </c>
      <c r="O147" s="13">
        <f t="shared" si="16"/>
        <v>-2.0000000000000462E-2</v>
      </c>
      <c r="P147" s="13">
        <v>-0.36</v>
      </c>
      <c r="Q147" s="13">
        <v>-0.35</v>
      </c>
      <c r="R147" s="13">
        <f t="shared" si="17"/>
        <v>-1.0000000000000009E-2</v>
      </c>
      <c r="S147" s="13"/>
      <c r="T147" s="13"/>
      <c r="U147" s="13"/>
      <c r="V147" s="13"/>
      <c r="W147" s="13"/>
    </row>
    <row r="148" spans="1:23" x14ac:dyDescent="0.3">
      <c r="A148" s="18" t="str">
        <f>IF(K148="","",MAX($A$15:A147)+1)</f>
        <v/>
      </c>
      <c r="B148" s="18">
        <v>3</v>
      </c>
      <c r="C148" s="18" t="str">
        <f t="shared" si="18"/>
        <v/>
      </c>
      <c r="D148" s="18" t="str">
        <f>IF(INDEX([1]DataVD!$K$166:$K$242,MATCH($J148,[1]DataVD!$I$166:$I$242,0),1)=$M148,2,"")</f>
        <v/>
      </c>
      <c r="E148" s="18">
        <f t="shared" si="19"/>
        <v>3</v>
      </c>
      <c r="F148" s="18" t="str">
        <f t="shared" si="20"/>
        <v/>
      </c>
      <c r="G148" s="18" t="str">
        <f t="shared" si="21"/>
        <v/>
      </c>
      <c r="H148" s="18" t="str">
        <f>IF(INDEX([1]DataVD!$L$166:$L$242,MATCH($J148,[1]DataVD!$I$166:$I$242,0),1)=$M148,5,"")</f>
        <v/>
      </c>
      <c r="I148" s="25" t="str">
        <f t="shared" si="22"/>
        <v/>
      </c>
      <c r="J148" s="18" t="s">
        <v>66</v>
      </c>
      <c r="K148" s="11"/>
      <c r="L148" s="13" t="s">
        <v>31</v>
      </c>
      <c r="M148" s="13">
        <v>5.6</v>
      </c>
      <c r="N148" s="13">
        <v>5.65</v>
      </c>
      <c r="O148" s="13">
        <f t="shared" si="16"/>
        <v>5.0000000000000711E-2</v>
      </c>
      <c r="P148" s="13">
        <v>-0.66</v>
      </c>
      <c r="Q148" s="13">
        <v>-0.66</v>
      </c>
      <c r="R148" s="13">
        <f t="shared" si="17"/>
        <v>0</v>
      </c>
      <c r="S148" s="13"/>
      <c r="T148" s="13"/>
      <c r="U148" s="13"/>
      <c r="V148" s="13"/>
      <c r="W148" s="13"/>
    </row>
    <row r="149" spans="1:23" hidden="1" x14ac:dyDescent="0.3">
      <c r="A149" s="18" t="str">
        <f>IF(K149="","",MAX($A$15:A148)+1)</f>
        <v/>
      </c>
      <c r="B149" s="18">
        <v>2</v>
      </c>
      <c r="C149" s="18" t="str">
        <f t="shared" si="18"/>
        <v/>
      </c>
      <c r="D149" s="18" t="str">
        <f>IF(INDEX([1]DataVD!$K$166:$K$242,MATCH($J149,[1]DataVD!$I$166:$I$242,0),1)=$M149,2,"")</f>
        <v/>
      </c>
      <c r="E149" s="18" t="str">
        <f t="shared" si="19"/>
        <v/>
      </c>
      <c r="F149" s="18" t="str">
        <f t="shared" si="20"/>
        <v/>
      </c>
      <c r="G149" s="18" t="str">
        <f t="shared" si="21"/>
        <v/>
      </c>
      <c r="H149" s="18" t="str">
        <f>IF(INDEX([1]DataVD!$L$166:$L$242,MATCH($J149,[1]DataVD!$I$166:$I$242,0),1)=$M149,5,"")</f>
        <v/>
      </c>
      <c r="I149" s="25" t="str">
        <f t="shared" si="22"/>
        <v/>
      </c>
      <c r="J149" s="18" t="s">
        <v>66</v>
      </c>
      <c r="K149" s="11"/>
      <c r="L149" s="13" t="s">
        <v>31</v>
      </c>
      <c r="M149" s="13">
        <v>4.59</v>
      </c>
      <c r="N149" s="13">
        <v>4.58</v>
      </c>
      <c r="O149" s="13">
        <f t="shared" si="16"/>
        <v>-9.9999999999997868E-3</v>
      </c>
      <c r="P149" s="13">
        <v>-0.66</v>
      </c>
      <c r="Q149" s="13">
        <v>-0.66</v>
      </c>
      <c r="R149" s="13">
        <f t="shared" si="17"/>
        <v>0</v>
      </c>
      <c r="S149" s="13"/>
      <c r="T149" s="13"/>
      <c r="U149" s="13"/>
      <c r="V149" s="13"/>
      <c r="W149" s="13"/>
    </row>
    <row r="150" spans="1:23" hidden="1" x14ac:dyDescent="0.3">
      <c r="A150" s="18" t="str">
        <f>IF(K150="","",MAX($A$15:A149)+1)</f>
        <v/>
      </c>
      <c r="B150" s="18">
        <v>1</v>
      </c>
      <c r="C150" s="18" t="str">
        <f t="shared" si="18"/>
        <v/>
      </c>
      <c r="D150" s="18" t="str">
        <f>IF(INDEX([1]DataVD!$K$166:$K$242,MATCH($J150,[1]DataVD!$I$166:$I$242,0),1)=$M150,2,"")</f>
        <v/>
      </c>
      <c r="E150" s="18" t="str">
        <f t="shared" si="19"/>
        <v/>
      </c>
      <c r="F150" s="18" t="str">
        <f t="shared" si="20"/>
        <v/>
      </c>
      <c r="G150" s="18" t="str">
        <f t="shared" si="21"/>
        <v/>
      </c>
      <c r="H150" s="18" t="str">
        <f>IF(INDEX([1]DataVD!$L$166:$L$242,MATCH($J150,[1]DataVD!$I$166:$I$242,0),1)=$M150,5,"")</f>
        <v/>
      </c>
      <c r="I150" s="25" t="str">
        <f t="shared" si="22"/>
        <v/>
      </c>
      <c r="J150" s="18" t="s">
        <v>66</v>
      </c>
      <c r="K150" s="11"/>
      <c r="L150" s="13" t="s">
        <v>31</v>
      </c>
      <c r="M150" s="13">
        <v>3.68</v>
      </c>
      <c r="N150" s="13">
        <v>3.7</v>
      </c>
      <c r="O150" s="13">
        <f t="shared" si="16"/>
        <v>2.0000000000000018E-2</v>
      </c>
      <c r="P150" s="13">
        <v>0.73</v>
      </c>
      <c r="Q150" s="13">
        <v>0.72</v>
      </c>
      <c r="R150" s="13">
        <f t="shared" si="17"/>
        <v>-1.0000000000000009E-2</v>
      </c>
      <c r="S150" s="13"/>
      <c r="T150" s="13"/>
      <c r="U150" s="13"/>
      <c r="V150" s="13"/>
      <c r="W150" s="13"/>
    </row>
    <row r="151" spans="1:23" x14ac:dyDescent="0.3">
      <c r="A151" s="18" t="str">
        <f>IF(K151="","",MAX($A$15:A150)+1)</f>
        <v/>
      </c>
      <c r="B151" s="18">
        <v>0</v>
      </c>
      <c r="C151" s="18" t="str">
        <f t="shared" si="18"/>
        <v/>
      </c>
      <c r="D151" s="18" t="str">
        <f>IF(INDEX([1]DataVD!$K$166:$K$242,MATCH($J151,[1]DataVD!$I$166:$I$242,0),1)=$M151,2,"")</f>
        <v/>
      </c>
      <c r="E151" s="18" t="str">
        <f t="shared" si="19"/>
        <v/>
      </c>
      <c r="F151" s="18">
        <f t="shared" si="20"/>
        <v>0</v>
      </c>
      <c r="G151" s="18" t="str">
        <f t="shared" si="21"/>
        <v/>
      </c>
      <c r="H151" s="18" t="str">
        <f>IF(INDEX([1]DataVD!$L$166:$L$242,MATCH($J151,[1]DataVD!$I$166:$I$242,0),1)=$M151,5,"")</f>
        <v/>
      </c>
      <c r="I151" s="25" t="str">
        <f t="shared" si="22"/>
        <v/>
      </c>
      <c r="J151" s="18" t="s">
        <v>66</v>
      </c>
      <c r="K151" s="11"/>
      <c r="L151" s="13" t="s">
        <v>32</v>
      </c>
      <c r="M151" s="13">
        <v>0</v>
      </c>
      <c r="N151" s="13">
        <v>0</v>
      </c>
      <c r="O151" s="13">
        <f t="shared" si="16"/>
        <v>0</v>
      </c>
      <c r="P151" s="13">
        <v>0.74</v>
      </c>
      <c r="Q151" s="13">
        <v>0.75</v>
      </c>
      <c r="R151" s="13">
        <f t="shared" si="17"/>
        <v>1.0000000000000009E-2</v>
      </c>
      <c r="S151" s="13"/>
      <c r="T151" s="13"/>
      <c r="U151" s="13"/>
      <c r="V151" s="13"/>
      <c r="W151" s="13"/>
    </row>
    <row r="152" spans="1:23" hidden="1" x14ac:dyDescent="0.3">
      <c r="A152" s="18" t="str">
        <f>IF(K152="","",MAX($A$15:A151)+1)</f>
        <v/>
      </c>
      <c r="B152" s="18">
        <v>1</v>
      </c>
      <c r="C152" s="18" t="str">
        <f t="shared" si="18"/>
        <v/>
      </c>
      <c r="D152" s="18" t="str">
        <f>IF(INDEX([1]DataVD!$K$166:$K$242,MATCH($J152,[1]DataVD!$I$166:$I$242,0),1)=$M152,2,"")</f>
        <v/>
      </c>
      <c r="E152" s="18" t="str">
        <f t="shared" si="19"/>
        <v/>
      </c>
      <c r="F152" s="18" t="str">
        <f t="shared" si="20"/>
        <v/>
      </c>
      <c r="G152" s="18" t="str">
        <f t="shared" si="21"/>
        <v/>
      </c>
      <c r="H152" s="18" t="str">
        <f>IF(INDEX([1]DataVD!$L$166:$L$242,MATCH($J152,[1]DataVD!$I$166:$I$242,0),1)=$M152,5,"")</f>
        <v/>
      </c>
      <c r="I152" s="25" t="str">
        <f t="shared" si="22"/>
        <v/>
      </c>
      <c r="J152" s="18" t="s">
        <v>66</v>
      </c>
      <c r="K152" s="11"/>
      <c r="L152" s="13" t="s">
        <v>33</v>
      </c>
      <c r="M152" s="13">
        <v>1</v>
      </c>
      <c r="N152" s="13">
        <v>1.03</v>
      </c>
      <c r="O152" s="13">
        <f t="shared" si="16"/>
        <v>3.0000000000000027E-2</v>
      </c>
      <c r="P152" s="13">
        <v>0</v>
      </c>
      <c r="Q152" s="13">
        <v>0</v>
      </c>
      <c r="R152" s="13">
        <f t="shared" si="17"/>
        <v>0</v>
      </c>
      <c r="S152" s="13"/>
      <c r="T152" s="13"/>
      <c r="U152" s="13"/>
      <c r="V152" s="13"/>
      <c r="W152" s="13"/>
    </row>
    <row r="153" spans="1:23" x14ac:dyDescent="0.3">
      <c r="A153" s="18" t="str">
        <f>IF(K153="","",MAX($A$15:A152)+1)</f>
        <v/>
      </c>
      <c r="B153" s="18">
        <v>2</v>
      </c>
      <c r="C153" s="18" t="str">
        <f t="shared" si="18"/>
        <v/>
      </c>
      <c r="D153" s="18" t="str">
        <f>IF(INDEX([1]DataVD!$K$166:$K$242,MATCH($J153,[1]DataVD!$I$166:$I$242,0),1)=$M153,2,"")</f>
        <v/>
      </c>
      <c r="E153" s="18" t="str">
        <f t="shared" si="19"/>
        <v/>
      </c>
      <c r="F153" s="18" t="str">
        <f t="shared" si="20"/>
        <v/>
      </c>
      <c r="G153" s="18">
        <f t="shared" si="21"/>
        <v>4</v>
      </c>
      <c r="H153" s="18" t="str">
        <f>IF(INDEX([1]DataVD!$L$166:$L$242,MATCH($J153,[1]DataVD!$I$166:$I$242,0),1)=$M153,5,"")</f>
        <v/>
      </c>
      <c r="I153" s="25" t="str">
        <f t="shared" si="22"/>
        <v/>
      </c>
      <c r="J153" s="18" t="s">
        <v>66</v>
      </c>
      <c r="K153" s="11"/>
      <c r="L153" s="13" t="s">
        <v>33</v>
      </c>
      <c r="M153" s="13">
        <v>5.07</v>
      </c>
      <c r="N153" s="13">
        <v>5.03</v>
      </c>
      <c r="O153" s="13">
        <f t="shared" si="16"/>
        <v>-4.0000000000000036E-2</v>
      </c>
      <c r="P153" s="13">
        <v>-0.41</v>
      </c>
      <c r="Q153" s="13">
        <v>-0.42</v>
      </c>
      <c r="R153" s="13">
        <f t="shared" si="17"/>
        <v>1.0000000000000009E-2</v>
      </c>
      <c r="S153" s="13"/>
      <c r="T153" s="13"/>
      <c r="U153" s="13"/>
      <c r="V153" s="13"/>
      <c r="W153" s="13"/>
    </row>
    <row r="154" spans="1:23" x14ac:dyDescent="0.3">
      <c r="A154" s="18" t="str">
        <f>IF(K154="","",MAX($A$15:A153)+1)</f>
        <v/>
      </c>
      <c r="B154" s="18">
        <v>3</v>
      </c>
      <c r="C154" s="18" t="str">
        <f t="shared" si="18"/>
        <v/>
      </c>
      <c r="D154" s="18" t="str">
        <f>IF(INDEX([1]DataVD!$K$166:$K$242,MATCH($J154,[1]DataVD!$I$166:$I$242,0),1)=$M154,2,"")</f>
        <v/>
      </c>
      <c r="E154" s="18" t="str">
        <f t="shared" si="19"/>
        <v/>
      </c>
      <c r="F154" s="18" t="str">
        <f t="shared" si="20"/>
        <v/>
      </c>
      <c r="G154" s="18" t="str">
        <f t="shared" si="21"/>
        <v/>
      </c>
      <c r="H154" s="18">
        <f>IF(INDEX([1]DataVD!$L$166:$L$242,MATCH($J154,[1]DataVD!$I$166:$I$242,0),1)=$M154,5,"")</f>
        <v>5</v>
      </c>
      <c r="I154" s="25" t="str">
        <f t="shared" si="22"/>
        <v/>
      </c>
      <c r="J154" s="18" t="s">
        <v>66</v>
      </c>
      <c r="K154" s="11"/>
      <c r="L154" s="13" t="s">
        <v>33</v>
      </c>
      <c r="M154" s="13">
        <v>5.31</v>
      </c>
      <c r="N154" s="13">
        <v>5.28</v>
      </c>
      <c r="O154" s="13">
        <f t="shared" si="16"/>
        <v>-2.9999999999999361E-2</v>
      </c>
      <c r="P154" s="13">
        <v>0.04</v>
      </c>
      <c r="Q154" s="13">
        <v>0.06</v>
      </c>
      <c r="R154" s="13">
        <f t="shared" si="17"/>
        <v>1.9999999999999997E-2</v>
      </c>
      <c r="S154" s="13"/>
      <c r="T154" s="13"/>
      <c r="U154" s="13"/>
      <c r="V154" s="13"/>
      <c r="W154" s="13"/>
    </row>
    <row r="155" spans="1:23" hidden="1" x14ac:dyDescent="0.3">
      <c r="A155" s="18" t="str">
        <f>IF(K155="","",MAX($A$15:A154)+1)</f>
        <v/>
      </c>
      <c r="B155" s="18">
        <v>4</v>
      </c>
      <c r="C155" s="18" t="str">
        <f t="shared" si="18"/>
        <v/>
      </c>
      <c r="D155" s="18" t="str">
        <f>IF(INDEX([1]DataVD!$K$166:$K$242,MATCH($J155,[1]DataVD!$I$166:$I$242,0),1)=$M155,2,"")</f>
        <v/>
      </c>
      <c r="E155" s="18" t="str">
        <f t="shared" si="19"/>
        <v/>
      </c>
      <c r="F155" s="18" t="str">
        <f t="shared" si="20"/>
        <v/>
      </c>
      <c r="G155" s="18" t="str">
        <f t="shared" si="21"/>
        <v/>
      </c>
      <c r="H155" s="18" t="str">
        <f>IF(INDEX([1]DataVD!$L$166:$L$242,MATCH($J155,[1]DataVD!$I$166:$I$242,0),1)=$M155,5,"")</f>
        <v/>
      </c>
      <c r="I155" s="25" t="str">
        <f t="shared" si="22"/>
        <v/>
      </c>
      <c r="J155" s="18" t="s">
        <v>66</v>
      </c>
      <c r="K155" s="11"/>
      <c r="L155" s="13" t="s">
        <v>33</v>
      </c>
      <c r="M155" s="13">
        <v>5.13</v>
      </c>
      <c r="N155" s="13">
        <v>5.08</v>
      </c>
      <c r="O155" s="13">
        <f t="shared" si="16"/>
        <v>-4.9999999999999822E-2</v>
      </c>
      <c r="P155" s="13">
        <v>-0.12</v>
      </c>
      <c r="Q155" s="13">
        <v>-0.13</v>
      </c>
      <c r="R155" s="13">
        <f t="shared" si="17"/>
        <v>1.0000000000000009E-2</v>
      </c>
      <c r="S155" s="13"/>
      <c r="T155" s="13"/>
      <c r="U155" s="13"/>
      <c r="V155" s="13"/>
      <c r="W155" s="13"/>
    </row>
    <row r="156" spans="1:23" x14ac:dyDescent="0.3">
      <c r="A156" s="18" t="str">
        <f>IF(K156="","",MAX($A$15:A155)+1)</f>
        <v/>
      </c>
      <c r="B156" s="18">
        <v>5</v>
      </c>
      <c r="C156" s="18" t="str">
        <f t="shared" si="18"/>
        <v/>
      </c>
      <c r="D156" s="18" t="str">
        <f>IF(INDEX([1]DataVD!$K$166:$K$242,MATCH($J156,[1]DataVD!$I$166:$I$242,0),1)=$M156,2,"")</f>
        <v/>
      </c>
      <c r="E156" s="18" t="str">
        <f t="shared" si="19"/>
        <v/>
      </c>
      <c r="F156" s="18" t="str">
        <f t="shared" si="20"/>
        <v/>
      </c>
      <c r="G156" s="18" t="str">
        <f t="shared" si="21"/>
        <v/>
      </c>
      <c r="H156" s="18" t="str">
        <f>IF(INDEX([1]DataVD!$L$166:$L$242,MATCH($J156,[1]DataVD!$I$166:$I$242,0),1)=$M156,5,"")</f>
        <v/>
      </c>
      <c r="I156" s="25">
        <f t="shared" si="22"/>
        <v>6</v>
      </c>
      <c r="J156" s="18" t="s">
        <v>66</v>
      </c>
      <c r="K156" s="11"/>
      <c r="L156" s="13" t="s">
        <v>33</v>
      </c>
      <c r="M156" s="13">
        <v>3.38</v>
      </c>
      <c r="N156" s="13">
        <v>3.4</v>
      </c>
      <c r="O156" s="13">
        <f t="shared" si="16"/>
        <v>2.0000000000000018E-2</v>
      </c>
      <c r="P156" s="13">
        <v>0.06</v>
      </c>
      <c r="Q156" s="13">
        <v>0.05</v>
      </c>
      <c r="R156" s="13">
        <f t="shared" si="17"/>
        <v>-9.999999999999995E-3</v>
      </c>
      <c r="S156" s="13"/>
      <c r="T156" s="13"/>
      <c r="U156" s="13"/>
      <c r="V156" s="13"/>
      <c r="W156" s="13"/>
    </row>
    <row r="157" spans="1:23" x14ac:dyDescent="0.3">
      <c r="A157" s="19">
        <f>IF(K157="","",MAX($A$15:A156)+1)</f>
        <v>14</v>
      </c>
      <c r="B157" s="19">
        <v>5</v>
      </c>
      <c r="C157" s="19">
        <f t="shared" si="18"/>
        <v>1</v>
      </c>
      <c r="D157" s="19" t="str">
        <f>IF(INDEX([1]DataVD!$K$166:$K$242,MATCH($J157,[1]DataVD!$I$166:$I$242,0),1)=$M157,2,"")</f>
        <v/>
      </c>
      <c r="E157" s="19" t="str">
        <f t="shared" si="19"/>
        <v/>
      </c>
      <c r="F157" s="19" t="str">
        <f t="shared" si="20"/>
        <v/>
      </c>
      <c r="G157" s="19" t="str">
        <f t="shared" si="21"/>
        <v/>
      </c>
      <c r="H157" s="19" t="str">
        <f>IF(INDEX([1]DataVD!$L$166:$L$242,MATCH($J157,[1]DataVD!$I$166:$I$242,0),1)=$M157,5,"")</f>
        <v/>
      </c>
      <c r="I157" s="25" t="str">
        <f t="shared" si="22"/>
        <v/>
      </c>
      <c r="J157" s="18" t="s">
        <v>67</v>
      </c>
      <c r="K157" s="15">
        <v>240</v>
      </c>
      <c r="L157" s="16" t="s">
        <v>31</v>
      </c>
      <c r="M157" s="16">
        <v>3.88</v>
      </c>
      <c r="N157" s="16">
        <v>3.88</v>
      </c>
      <c r="O157" s="16">
        <f t="shared" si="16"/>
        <v>0</v>
      </c>
      <c r="P157" s="16">
        <v>-0.35</v>
      </c>
      <c r="Q157" s="16">
        <v>-0.35</v>
      </c>
      <c r="R157" s="16">
        <f t="shared" si="17"/>
        <v>0</v>
      </c>
      <c r="S157" s="16">
        <v>2.59</v>
      </c>
      <c r="T157" s="16">
        <v>14.68</v>
      </c>
      <c r="U157" s="16">
        <v>5.88</v>
      </c>
      <c r="V157" s="16">
        <v>3.87</v>
      </c>
      <c r="W157" s="16"/>
    </row>
    <row r="158" spans="1:23" x14ac:dyDescent="0.3">
      <c r="A158" s="19" t="str">
        <f>IF(K158="","",MAX($A$15:A157)+1)</f>
        <v/>
      </c>
      <c r="B158" s="19">
        <v>4</v>
      </c>
      <c r="C158" s="19" t="str">
        <f t="shared" si="18"/>
        <v/>
      </c>
      <c r="D158" s="19">
        <f>IF(INDEX([1]DataVD!$K$166:$K$242,MATCH($J158,[1]DataVD!$I$166:$I$242,0),1)=$M158,2,"")</f>
        <v>2</v>
      </c>
      <c r="E158" s="19" t="str">
        <f t="shared" si="19"/>
        <v/>
      </c>
      <c r="F158" s="19" t="str">
        <f t="shared" si="20"/>
        <v/>
      </c>
      <c r="G158" s="19" t="str">
        <f t="shared" si="21"/>
        <v/>
      </c>
      <c r="H158" s="19" t="str">
        <f>IF(INDEX([1]DataVD!$L$166:$L$242,MATCH($J158,[1]DataVD!$I$166:$I$242,0),1)=$M158,5,"")</f>
        <v/>
      </c>
      <c r="I158" s="25" t="str">
        <f t="shared" si="22"/>
        <v/>
      </c>
      <c r="J158" s="18" t="s">
        <v>67</v>
      </c>
      <c r="K158" s="14"/>
      <c r="L158" s="16" t="s">
        <v>31</v>
      </c>
      <c r="M158" s="16">
        <v>5.88</v>
      </c>
      <c r="N158" s="16">
        <v>5.91</v>
      </c>
      <c r="O158" s="16">
        <f t="shared" si="16"/>
        <v>3.0000000000000249E-2</v>
      </c>
      <c r="P158" s="16">
        <v>-0.34</v>
      </c>
      <c r="Q158" s="16">
        <v>-0.35</v>
      </c>
      <c r="R158" s="16">
        <f t="shared" si="17"/>
        <v>9.9999999999999534E-3</v>
      </c>
      <c r="S158" s="16"/>
      <c r="T158" s="16"/>
      <c r="U158" s="16"/>
      <c r="V158" s="16"/>
      <c r="W158" s="16"/>
    </row>
    <row r="159" spans="1:23" x14ac:dyDescent="0.3">
      <c r="A159" s="19" t="str">
        <f>IF(K159="","",MAX($A$15:A158)+1)</f>
        <v/>
      </c>
      <c r="B159" s="19">
        <v>3</v>
      </c>
      <c r="C159" s="19" t="str">
        <f t="shared" si="18"/>
        <v/>
      </c>
      <c r="D159" s="19" t="str">
        <f>IF(INDEX([1]DataVD!$K$166:$K$242,MATCH($J159,[1]DataVD!$I$166:$I$242,0),1)=$M159,2,"")</f>
        <v/>
      </c>
      <c r="E159" s="19">
        <f t="shared" si="19"/>
        <v>3</v>
      </c>
      <c r="F159" s="19" t="str">
        <f t="shared" si="20"/>
        <v/>
      </c>
      <c r="G159" s="19" t="str">
        <f t="shared" si="21"/>
        <v/>
      </c>
      <c r="H159" s="19" t="str">
        <f>IF(INDEX([1]DataVD!$L$166:$L$242,MATCH($J159,[1]DataVD!$I$166:$I$242,0),1)=$M159,5,"")</f>
        <v/>
      </c>
      <c r="I159" s="25" t="str">
        <f t="shared" si="22"/>
        <v/>
      </c>
      <c r="J159" s="18" t="s">
        <v>67</v>
      </c>
      <c r="K159" s="14"/>
      <c r="L159" s="16" t="s">
        <v>31</v>
      </c>
      <c r="M159" s="16">
        <v>5.58</v>
      </c>
      <c r="N159" s="16">
        <v>5.56</v>
      </c>
      <c r="O159" s="16">
        <f t="shared" si="16"/>
        <v>-2.0000000000000462E-2</v>
      </c>
      <c r="P159" s="16">
        <v>-0.64</v>
      </c>
      <c r="Q159" s="16">
        <v>-0.63</v>
      </c>
      <c r="R159" s="16">
        <f t="shared" si="17"/>
        <v>-1.0000000000000009E-2</v>
      </c>
      <c r="S159" s="16"/>
      <c r="T159" s="16"/>
      <c r="U159" s="16"/>
      <c r="V159" s="16"/>
      <c r="W159" s="16"/>
    </row>
    <row r="160" spans="1:23" hidden="1" x14ac:dyDescent="0.3">
      <c r="A160" s="19" t="str">
        <f>IF(K160="","",MAX($A$15:A159)+1)</f>
        <v/>
      </c>
      <c r="B160" s="19">
        <v>2</v>
      </c>
      <c r="C160" s="19" t="str">
        <f t="shared" si="18"/>
        <v/>
      </c>
      <c r="D160" s="19" t="str">
        <f>IF(INDEX([1]DataVD!$K$166:$K$242,MATCH($J160,[1]DataVD!$I$166:$I$242,0),1)=$M160,2,"")</f>
        <v/>
      </c>
      <c r="E160" s="19" t="str">
        <f t="shared" si="19"/>
        <v/>
      </c>
      <c r="F160" s="19" t="str">
        <f t="shared" si="20"/>
        <v/>
      </c>
      <c r="G160" s="19" t="str">
        <f t="shared" si="21"/>
        <v/>
      </c>
      <c r="H160" s="19" t="str">
        <f>IF(INDEX([1]DataVD!$L$166:$L$242,MATCH($J160,[1]DataVD!$I$166:$I$242,0),1)=$M160,5,"")</f>
        <v/>
      </c>
      <c r="I160" s="25" t="str">
        <f t="shared" si="22"/>
        <v/>
      </c>
      <c r="J160" s="18" t="s">
        <v>67</v>
      </c>
      <c r="K160" s="14"/>
      <c r="L160" s="16" t="s">
        <v>31</v>
      </c>
      <c r="M160" s="16">
        <v>1.68</v>
      </c>
      <c r="N160" s="16">
        <v>1.67</v>
      </c>
      <c r="O160" s="16">
        <f t="shared" si="16"/>
        <v>-1.0000000000000009E-2</v>
      </c>
      <c r="P160" s="16">
        <v>-0.65</v>
      </c>
      <c r="Q160" s="16">
        <v>-0.66</v>
      </c>
      <c r="R160" s="16">
        <f t="shared" si="17"/>
        <v>1.0000000000000009E-2</v>
      </c>
      <c r="S160" s="16"/>
      <c r="T160" s="16"/>
      <c r="U160" s="16"/>
      <c r="V160" s="16"/>
      <c r="W160" s="16"/>
    </row>
    <row r="161" spans="1:23" hidden="1" x14ac:dyDescent="0.3">
      <c r="A161" s="19" t="str">
        <f>IF(K161="","",MAX($A$15:A160)+1)</f>
        <v/>
      </c>
      <c r="B161" s="19">
        <v>1</v>
      </c>
      <c r="C161" s="19" t="str">
        <f t="shared" si="18"/>
        <v/>
      </c>
      <c r="D161" s="19" t="str">
        <f>IF(INDEX([1]DataVD!$K$166:$K$242,MATCH($J161,[1]DataVD!$I$166:$I$242,0),1)=$M161,2,"")</f>
        <v/>
      </c>
      <c r="E161" s="19" t="str">
        <f t="shared" si="19"/>
        <v/>
      </c>
      <c r="F161" s="19" t="str">
        <f t="shared" si="20"/>
        <v/>
      </c>
      <c r="G161" s="19" t="str">
        <f t="shared" si="21"/>
        <v/>
      </c>
      <c r="H161" s="19" t="str">
        <f>IF(INDEX([1]DataVD!$L$166:$L$242,MATCH($J161,[1]DataVD!$I$166:$I$242,0),1)=$M161,5,"")</f>
        <v/>
      </c>
      <c r="I161" s="25" t="str">
        <f t="shared" si="22"/>
        <v/>
      </c>
      <c r="J161" s="18" t="s">
        <v>67</v>
      </c>
      <c r="K161" s="14"/>
      <c r="L161" s="16" t="s">
        <v>31</v>
      </c>
      <c r="M161" s="16">
        <v>0.66</v>
      </c>
      <c r="N161" s="16">
        <v>0.63</v>
      </c>
      <c r="O161" s="16">
        <f t="shared" si="16"/>
        <v>-3.0000000000000027E-2</v>
      </c>
      <c r="P161" s="16">
        <v>0.72</v>
      </c>
      <c r="Q161" s="16">
        <v>0.71</v>
      </c>
      <c r="R161" s="16">
        <f t="shared" si="17"/>
        <v>-1.0000000000000009E-2</v>
      </c>
      <c r="S161" s="16"/>
      <c r="T161" s="16"/>
      <c r="U161" s="16"/>
      <c r="V161" s="16"/>
      <c r="W161" s="16"/>
    </row>
    <row r="162" spans="1:23" x14ac:dyDescent="0.3">
      <c r="A162" s="19" t="str">
        <f>IF(K162="","",MAX($A$15:A161)+1)</f>
        <v/>
      </c>
      <c r="B162" s="19">
        <v>0</v>
      </c>
      <c r="C162" s="19" t="str">
        <f t="shared" si="18"/>
        <v/>
      </c>
      <c r="D162" s="19" t="str">
        <f>IF(INDEX([1]DataVD!$K$166:$K$242,MATCH($J162,[1]DataVD!$I$166:$I$242,0),1)=$M162,2,"")</f>
        <v/>
      </c>
      <c r="E162" s="19" t="str">
        <f t="shared" si="19"/>
        <v/>
      </c>
      <c r="F162" s="19">
        <f t="shared" si="20"/>
        <v>0</v>
      </c>
      <c r="G162" s="19" t="str">
        <f t="shared" si="21"/>
        <v/>
      </c>
      <c r="H162" s="19" t="str">
        <f>IF(INDEX([1]DataVD!$L$166:$L$242,MATCH($J162,[1]DataVD!$I$166:$I$242,0),1)=$M162,5,"")</f>
        <v/>
      </c>
      <c r="I162" s="25" t="str">
        <f t="shared" si="22"/>
        <v/>
      </c>
      <c r="J162" s="18" t="s">
        <v>67</v>
      </c>
      <c r="K162" s="14"/>
      <c r="L162" s="16" t="s">
        <v>32</v>
      </c>
      <c r="M162" s="16">
        <v>0</v>
      </c>
      <c r="N162" s="16">
        <v>0</v>
      </c>
      <c r="O162" s="16">
        <f t="shared" si="16"/>
        <v>0</v>
      </c>
      <c r="P162" s="16">
        <v>0.71</v>
      </c>
      <c r="Q162" s="16">
        <v>0.7</v>
      </c>
      <c r="R162" s="16">
        <f t="shared" si="17"/>
        <v>-1.0000000000000009E-2</v>
      </c>
      <c r="S162" s="16"/>
      <c r="T162" s="16"/>
      <c r="U162" s="16"/>
      <c r="V162" s="16"/>
      <c r="W162" s="16"/>
    </row>
    <row r="163" spans="1:23" x14ac:dyDescent="0.3">
      <c r="A163" s="19" t="str">
        <f>IF(K163="","",MAX($A$15:A162)+1)</f>
        <v/>
      </c>
      <c r="B163" s="19">
        <v>1</v>
      </c>
      <c r="C163" s="19" t="str">
        <f t="shared" si="18"/>
        <v/>
      </c>
      <c r="D163" s="19" t="str">
        <f>IF(INDEX([1]DataVD!$K$166:$K$242,MATCH($J163,[1]DataVD!$I$166:$I$242,0),1)=$M163,2,"")</f>
        <v/>
      </c>
      <c r="E163" s="19" t="str">
        <f t="shared" si="19"/>
        <v/>
      </c>
      <c r="F163" s="19" t="str">
        <f t="shared" si="20"/>
        <v/>
      </c>
      <c r="G163" s="19">
        <f t="shared" si="21"/>
        <v>4</v>
      </c>
      <c r="H163" s="19" t="str">
        <f>IF(INDEX([1]DataVD!$L$166:$L$242,MATCH($J163,[1]DataVD!$I$166:$I$242,0),1)=$M163,5,"")</f>
        <v/>
      </c>
      <c r="I163" s="25" t="str">
        <f t="shared" si="22"/>
        <v/>
      </c>
      <c r="J163" s="18" t="s">
        <v>67</v>
      </c>
      <c r="K163" s="14"/>
      <c r="L163" s="16" t="s">
        <v>33</v>
      </c>
      <c r="M163" s="16">
        <v>3.57</v>
      </c>
      <c r="N163" s="16">
        <v>3.57</v>
      </c>
      <c r="O163" s="16">
        <f t="shared" si="16"/>
        <v>0</v>
      </c>
      <c r="P163" s="16">
        <v>0.7</v>
      </c>
      <c r="Q163" s="16">
        <v>0.72</v>
      </c>
      <c r="R163" s="16">
        <f t="shared" si="17"/>
        <v>2.0000000000000018E-2</v>
      </c>
      <c r="S163" s="16"/>
      <c r="T163" s="16"/>
      <c r="U163" s="16"/>
      <c r="V163" s="16"/>
      <c r="W163" s="16"/>
    </row>
    <row r="164" spans="1:23" x14ac:dyDescent="0.3">
      <c r="A164" s="19" t="str">
        <f>IF(K164="","",MAX($A$15:A163)+1)</f>
        <v/>
      </c>
      <c r="B164" s="19">
        <v>2</v>
      </c>
      <c r="C164" s="19" t="str">
        <f t="shared" si="18"/>
        <v/>
      </c>
      <c r="D164" s="19" t="str">
        <f>IF(INDEX([1]DataVD!$K$166:$K$242,MATCH($J164,[1]DataVD!$I$166:$I$242,0),1)=$M164,2,"")</f>
        <v/>
      </c>
      <c r="E164" s="19" t="str">
        <f t="shared" si="19"/>
        <v/>
      </c>
      <c r="F164" s="19" t="str">
        <f t="shared" si="20"/>
        <v/>
      </c>
      <c r="G164" s="19" t="str">
        <f t="shared" si="21"/>
        <v/>
      </c>
      <c r="H164" s="19">
        <f>IF(INDEX([1]DataVD!$L$166:$L$242,MATCH($J164,[1]DataVD!$I$166:$I$242,0),1)=$M164,5,"")</f>
        <v>5</v>
      </c>
      <c r="I164" s="25" t="str">
        <f t="shared" si="22"/>
        <v/>
      </c>
      <c r="J164" s="18" t="s">
        <v>67</v>
      </c>
      <c r="K164" s="14"/>
      <c r="L164" s="16" t="s">
        <v>33</v>
      </c>
      <c r="M164" s="16">
        <v>3.87</v>
      </c>
      <c r="N164" s="16">
        <v>3.86</v>
      </c>
      <c r="O164" s="16">
        <f t="shared" si="16"/>
        <v>-1.0000000000000231E-2</v>
      </c>
      <c r="P164" s="16">
        <v>0.99</v>
      </c>
      <c r="Q164" s="16">
        <v>0.98</v>
      </c>
      <c r="R164" s="16">
        <f t="shared" si="17"/>
        <v>-1.0000000000000009E-2</v>
      </c>
      <c r="S164" s="16"/>
      <c r="T164" s="16"/>
      <c r="U164" s="16"/>
      <c r="V164" s="16"/>
      <c r="W164" s="16"/>
    </row>
    <row r="165" spans="1:23" x14ac:dyDescent="0.3">
      <c r="A165" s="19" t="str">
        <f>IF(K165="","",MAX($A$15:A164)+1)</f>
        <v/>
      </c>
      <c r="B165" s="19">
        <v>3</v>
      </c>
      <c r="C165" s="19" t="str">
        <f t="shared" si="18"/>
        <v/>
      </c>
      <c r="D165" s="19" t="str">
        <f>IF(INDEX([1]DataVD!$K$166:$K$242,MATCH($J165,[1]DataVD!$I$166:$I$242,0),1)=$M165,2,"")</f>
        <v/>
      </c>
      <c r="E165" s="19" t="str">
        <f t="shared" si="19"/>
        <v/>
      </c>
      <c r="F165" s="19" t="str">
        <f t="shared" si="20"/>
        <v/>
      </c>
      <c r="G165" s="19" t="str">
        <f t="shared" si="21"/>
        <v/>
      </c>
      <c r="H165" s="19" t="str">
        <f>IF(INDEX([1]DataVD!$L$166:$L$242,MATCH($J165,[1]DataVD!$I$166:$I$242,0),1)=$M165,5,"")</f>
        <v/>
      </c>
      <c r="I165" s="25">
        <f t="shared" si="22"/>
        <v>6</v>
      </c>
      <c r="J165" s="18" t="s">
        <v>67</v>
      </c>
      <c r="K165" s="14"/>
      <c r="L165" s="16" t="s">
        <v>33</v>
      </c>
      <c r="M165" s="16">
        <v>1.87</v>
      </c>
      <c r="N165" s="16">
        <v>1.89</v>
      </c>
      <c r="O165" s="16">
        <f t="shared" si="16"/>
        <v>1.9999999999999796E-2</v>
      </c>
      <c r="P165" s="16">
        <v>1</v>
      </c>
      <c r="Q165" s="16">
        <v>0.99</v>
      </c>
      <c r="R165" s="16">
        <f t="shared" si="17"/>
        <v>-1.0000000000000009E-2</v>
      </c>
      <c r="S165" s="16"/>
      <c r="T165" s="16"/>
      <c r="U165" s="16"/>
      <c r="V165" s="16"/>
      <c r="W165" s="16"/>
    </row>
    <row r="166" spans="1:23" x14ac:dyDescent="0.3">
      <c r="A166" s="18">
        <f>IF(K166="","",MAX($A$15:A165)+1)</f>
        <v>15</v>
      </c>
      <c r="B166" s="18">
        <v>6</v>
      </c>
      <c r="C166" s="18">
        <f t="shared" si="18"/>
        <v>1</v>
      </c>
      <c r="D166" s="18" t="str">
        <f>IF(INDEX([1]DataVD!$K$166:$K$242,MATCH($J166,[1]DataVD!$I$166:$I$242,0),1)=$M166,2,"")</f>
        <v/>
      </c>
      <c r="E166" s="18" t="str">
        <f t="shared" si="19"/>
        <v/>
      </c>
      <c r="F166" s="18" t="str">
        <f t="shared" si="20"/>
        <v/>
      </c>
      <c r="G166" s="18" t="str">
        <f t="shared" si="21"/>
        <v/>
      </c>
      <c r="H166" s="18" t="str">
        <f>IF(INDEX([1]DataVD!$L$166:$L$242,MATCH($J166,[1]DataVD!$I$166:$I$242,0),1)=$M166,5,"")</f>
        <v/>
      </c>
      <c r="I166" s="25" t="str">
        <f t="shared" si="22"/>
        <v/>
      </c>
      <c r="J166" s="18" t="s">
        <v>68</v>
      </c>
      <c r="K166" s="12">
        <v>260</v>
      </c>
      <c r="L166" s="13" t="s">
        <v>31</v>
      </c>
      <c r="M166" s="13">
        <v>4.08</v>
      </c>
      <c r="N166" s="13">
        <v>4.07</v>
      </c>
      <c r="O166" s="13">
        <f t="shared" si="16"/>
        <v>-9.9999999999997868E-3</v>
      </c>
      <c r="P166" s="13">
        <v>0.34</v>
      </c>
      <c r="Q166" s="13">
        <v>0.32</v>
      </c>
      <c r="R166" s="13">
        <f t="shared" si="17"/>
        <v>-2.0000000000000018E-2</v>
      </c>
      <c r="S166" s="13">
        <v>1.47</v>
      </c>
      <c r="T166" s="13">
        <v>14.78</v>
      </c>
      <c r="U166" s="13">
        <v>5.78</v>
      </c>
      <c r="V166" s="13">
        <v>4.21</v>
      </c>
      <c r="W166" s="13"/>
    </row>
    <row r="167" spans="1:23" hidden="1" x14ac:dyDescent="0.3">
      <c r="A167" s="18" t="str">
        <f>IF(K167="","",MAX($A$15:A166)+1)</f>
        <v/>
      </c>
      <c r="B167" s="18">
        <v>5</v>
      </c>
      <c r="C167" s="18" t="str">
        <f t="shared" si="18"/>
        <v/>
      </c>
      <c r="D167" s="18" t="str">
        <f>IF(INDEX([1]DataVD!$K$166:$K$242,MATCH($J167,[1]DataVD!$I$166:$I$242,0),1)=$M167,2,"")</f>
        <v/>
      </c>
      <c r="E167" s="18" t="str">
        <f t="shared" si="19"/>
        <v/>
      </c>
      <c r="F167" s="18" t="str">
        <f t="shared" si="20"/>
        <v/>
      </c>
      <c r="G167" s="18" t="str">
        <f t="shared" si="21"/>
        <v/>
      </c>
      <c r="H167" s="18" t="str">
        <f>IF(INDEX([1]DataVD!$L$166:$L$242,MATCH($J167,[1]DataVD!$I$166:$I$242,0),1)=$M167,5,"")</f>
        <v/>
      </c>
      <c r="I167" s="25" t="str">
        <f t="shared" si="22"/>
        <v/>
      </c>
      <c r="J167" s="18" t="s">
        <v>68</v>
      </c>
      <c r="K167" s="11"/>
      <c r="L167" s="13" t="s">
        <v>31</v>
      </c>
      <c r="M167" s="13">
        <v>4.53</v>
      </c>
      <c r="N167" s="13">
        <v>4.54</v>
      </c>
      <c r="O167" s="13">
        <f t="shared" si="16"/>
        <v>9.9999999999997868E-3</v>
      </c>
      <c r="P167" s="13">
        <v>-0.27</v>
      </c>
      <c r="Q167" s="13">
        <v>-0.28999999999999998</v>
      </c>
      <c r="R167" s="13">
        <f t="shared" si="17"/>
        <v>1.9999999999999962E-2</v>
      </c>
      <c r="S167" s="13"/>
      <c r="T167" s="13"/>
      <c r="U167" s="13"/>
      <c r="V167" s="13"/>
      <c r="W167" s="13"/>
    </row>
    <row r="168" spans="1:23" x14ac:dyDescent="0.3">
      <c r="A168" s="18" t="str">
        <f>IF(K168="","",MAX($A$15:A167)+1)</f>
        <v/>
      </c>
      <c r="B168" s="18">
        <v>4</v>
      </c>
      <c r="C168" s="18" t="str">
        <f t="shared" si="18"/>
        <v/>
      </c>
      <c r="D168" s="18">
        <f>IF(INDEX([1]DataVD!$K$166:$K$242,MATCH($J168,[1]DataVD!$I$166:$I$242,0),1)=$M168,2,"")</f>
        <v>2</v>
      </c>
      <c r="E168" s="18" t="str">
        <f t="shared" si="19"/>
        <v/>
      </c>
      <c r="F168" s="18" t="str">
        <f t="shared" si="20"/>
        <v/>
      </c>
      <c r="G168" s="18" t="str">
        <f t="shared" si="21"/>
        <v/>
      </c>
      <c r="H168" s="18" t="str">
        <f>IF(INDEX([1]DataVD!$L$166:$L$242,MATCH($J168,[1]DataVD!$I$166:$I$242,0),1)=$M168,5,"")</f>
        <v/>
      </c>
      <c r="I168" s="25" t="str">
        <f t="shared" si="22"/>
        <v/>
      </c>
      <c r="J168" s="18" t="s">
        <v>68</v>
      </c>
      <c r="K168" s="11"/>
      <c r="L168" s="13" t="s">
        <v>31</v>
      </c>
      <c r="M168" s="13">
        <v>5.78</v>
      </c>
      <c r="N168" s="13">
        <v>5.8</v>
      </c>
      <c r="O168" s="13">
        <f t="shared" si="16"/>
        <v>1.9999999999999574E-2</v>
      </c>
      <c r="P168" s="13">
        <v>-0.27</v>
      </c>
      <c r="Q168" s="13">
        <v>-0.28000000000000003</v>
      </c>
      <c r="R168" s="13">
        <f t="shared" si="17"/>
        <v>1.0000000000000009E-2</v>
      </c>
      <c r="S168" s="13"/>
      <c r="T168" s="13"/>
      <c r="U168" s="13"/>
      <c r="V168" s="13"/>
      <c r="W168" s="13"/>
    </row>
    <row r="169" spans="1:23" x14ac:dyDescent="0.3">
      <c r="A169" s="18" t="str">
        <f>IF(K169="","",MAX($A$15:A168)+1)</f>
        <v/>
      </c>
      <c r="B169" s="18">
        <v>3</v>
      </c>
      <c r="C169" s="18" t="str">
        <f t="shared" si="18"/>
        <v/>
      </c>
      <c r="D169" s="18" t="str">
        <f>IF(INDEX([1]DataVD!$K$166:$K$242,MATCH($J169,[1]DataVD!$I$166:$I$242,0),1)=$M169,2,"")</f>
        <v/>
      </c>
      <c r="E169" s="18">
        <f t="shared" si="19"/>
        <v>3</v>
      </c>
      <c r="F169" s="18" t="str">
        <f t="shared" si="20"/>
        <v/>
      </c>
      <c r="G169" s="18" t="str">
        <f t="shared" si="21"/>
        <v/>
      </c>
      <c r="H169" s="18" t="str">
        <f>IF(INDEX([1]DataVD!$L$166:$L$242,MATCH($J169,[1]DataVD!$I$166:$I$242,0),1)=$M169,5,"")</f>
        <v/>
      </c>
      <c r="I169" s="25" t="str">
        <f t="shared" si="22"/>
        <v/>
      </c>
      <c r="J169" s="18" t="s">
        <v>68</v>
      </c>
      <c r="K169" s="11"/>
      <c r="L169" s="13" t="s">
        <v>31</v>
      </c>
      <c r="M169" s="13">
        <v>5.48</v>
      </c>
      <c r="N169" s="13">
        <v>5.44</v>
      </c>
      <c r="O169" s="13">
        <f t="shared" si="16"/>
        <v>-4.0000000000000036E-2</v>
      </c>
      <c r="P169" s="13">
        <v>-0.56999999999999995</v>
      </c>
      <c r="Q169" s="13">
        <v>-0.56000000000000005</v>
      </c>
      <c r="R169" s="13">
        <f t="shared" si="17"/>
        <v>-9.9999999999998979E-3</v>
      </c>
      <c r="S169" s="13"/>
      <c r="T169" s="13"/>
      <c r="U169" s="13"/>
      <c r="V169" s="13"/>
      <c r="W169" s="13"/>
    </row>
    <row r="170" spans="1:23" hidden="1" x14ac:dyDescent="0.3">
      <c r="A170" s="18" t="str">
        <f>IF(K170="","",MAX($A$15:A169)+1)</f>
        <v/>
      </c>
      <c r="B170" s="18">
        <v>2</v>
      </c>
      <c r="C170" s="18" t="str">
        <f t="shared" si="18"/>
        <v/>
      </c>
      <c r="D170" s="18" t="str">
        <f>IF(INDEX([1]DataVD!$K$166:$K$242,MATCH($J170,[1]DataVD!$I$166:$I$242,0),1)=$M170,2,"")</f>
        <v/>
      </c>
      <c r="E170" s="18" t="str">
        <f t="shared" si="19"/>
        <v/>
      </c>
      <c r="F170" s="18" t="str">
        <f t="shared" si="20"/>
        <v/>
      </c>
      <c r="G170" s="18" t="str">
        <f t="shared" si="21"/>
        <v/>
      </c>
      <c r="H170" s="18" t="str">
        <f>IF(INDEX([1]DataVD!$L$166:$L$242,MATCH($J170,[1]DataVD!$I$166:$I$242,0),1)=$M170,5,"")</f>
        <v/>
      </c>
      <c r="I170" s="25" t="str">
        <f t="shared" si="22"/>
        <v/>
      </c>
      <c r="J170" s="18" t="s">
        <v>68</v>
      </c>
      <c r="K170" s="11"/>
      <c r="L170" s="13" t="s">
        <v>31</v>
      </c>
      <c r="M170" s="13">
        <v>4.53</v>
      </c>
      <c r="N170" s="13">
        <v>4.53</v>
      </c>
      <c r="O170" s="13">
        <f t="shared" si="16"/>
        <v>0</v>
      </c>
      <c r="P170" s="13">
        <v>-0.56999999999999995</v>
      </c>
      <c r="Q170" s="13">
        <v>-0.56999999999999995</v>
      </c>
      <c r="R170" s="13">
        <f t="shared" si="17"/>
        <v>0</v>
      </c>
      <c r="S170" s="13"/>
      <c r="T170" s="13"/>
      <c r="U170" s="13"/>
      <c r="V170" s="13"/>
      <c r="W170" s="13"/>
    </row>
    <row r="171" spans="1:23" hidden="1" x14ac:dyDescent="0.3">
      <c r="A171" s="18" t="str">
        <f>IF(K171="","",MAX($A$15:A170)+1)</f>
        <v/>
      </c>
      <c r="B171" s="18">
        <v>1</v>
      </c>
      <c r="C171" s="18" t="str">
        <f t="shared" si="18"/>
        <v/>
      </c>
      <c r="D171" s="18" t="str">
        <f>IF(INDEX([1]DataVD!$K$166:$K$242,MATCH($J171,[1]DataVD!$I$166:$I$242,0),1)=$M171,2,"")</f>
        <v/>
      </c>
      <c r="E171" s="18" t="str">
        <f t="shared" si="19"/>
        <v/>
      </c>
      <c r="F171" s="18" t="str">
        <f t="shared" si="20"/>
        <v/>
      </c>
      <c r="G171" s="18" t="str">
        <f t="shared" si="21"/>
        <v/>
      </c>
      <c r="H171" s="18" t="str">
        <f>IF(INDEX([1]DataVD!$L$166:$L$242,MATCH($J171,[1]DataVD!$I$166:$I$242,0),1)=$M171,5,"")</f>
        <v/>
      </c>
      <c r="I171" s="25" t="str">
        <f t="shared" si="22"/>
        <v/>
      </c>
      <c r="J171" s="18" t="s">
        <v>68</v>
      </c>
      <c r="K171" s="11"/>
      <c r="L171" s="13" t="s">
        <v>31</v>
      </c>
      <c r="M171" s="13">
        <v>3.74</v>
      </c>
      <c r="N171" s="13">
        <v>3.77</v>
      </c>
      <c r="O171" s="13">
        <f t="shared" si="16"/>
        <v>2.9999999999999805E-2</v>
      </c>
      <c r="P171" s="13">
        <v>0.5</v>
      </c>
      <c r="Q171" s="13">
        <v>0.52</v>
      </c>
      <c r="R171" s="13">
        <f t="shared" si="17"/>
        <v>2.0000000000000018E-2</v>
      </c>
      <c r="S171" s="13"/>
      <c r="T171" s="13"/>
      <c r="U171" s="13"/>
      <c r="V171" s="13"/>
      <c r="W171" s="13"/>
    </row>
    <row r="172" spans="1:23" x14ac:dyDescent="0.3">
      <c r="A172" s="18" t="str">
        <f>IF(K172="","",MAX($A$15:A171)+1)</f>
        <v/>
      </c>
      <c r="B172" s="18">
        <v>0</v>
      </c>
      <c r="C172" s="18" t="str">
        <f t="shared" si="18"/>
        <v/>
      </c>
      <c r="D172" s="18" t="str">
        <f>IF(INDEX([1]DataVD!$K$166:$K$242,MATCH($J172,[1]DataVD!$I$166:$I$242,0),1)=$M172,2,"")</f>
        <v/>
      </c>
      <c r="E172" s="18" t="str">
        <f t="shared" si="19"/>
        <v/>
      </c>
      <c r="F172" s="18">
        <f t="shared" si="20"/>
        <v>0</v>
      </c>
      <c r="G172" s="18" t="str">
        <f t="shared" si="21"/>
        <v/>
      </c>
      <c r="H172" s="18" t="str">
        <f>IF(INDEX([1]DataVD!$L$166:$L$242,MATCH($J172,[1]DataVD!$I$166:$I$242,0),1)=$M172,5,"")</f>
        <v/>
      </c>
      <c r="I172" s="25" t="str">
        <f t="shared" si="22"/>
        <v/>
      </c>
      <c r="J172" s="18" t="s">
        <v>68</v>
      </c>
      <c r="K172" s="11"/>
      <c r="L172" s="13" t="s">
        <v>32</v>
      </c>
      <c r="M172" s="13">
        <v>0</v>
      </c>
      <c r="N172" s="13">
        <v>0</v>
      </c>
      <c r="O172" s="13">
        <f t="shared" si="16"/>
        <v>0</v>
      </c>
      <c r="P172" s="13">
        <v>0.51</v>
      </c>
      <c r="Q172" s="13">
        <v>0.5</v>
      </c>
      <c r="R172" s="13">
        <f t="shared" si="17"/>
        <v>-1.0000000000000009E-2</v>
      </c>
      <c r="S172" s="13"/>
      <c r="T172" s="13"/>
      <c r="U172" s="13"/>
      <c r="V172" s="13"/>
      <c r="W172" s="13"/>
    </row>
    <row r="173" spans="1:23" hidden="1" x14ac:dyDescent="0.3">
      <c r="A173" s="18" t="str">
        <f>IF(K173="","",MAX($A$15:A172)+1)</f>
        <v/>
      </c>
      <c r="B173" s="18">
        <v>1</v>
      </c>
      <c r="C173" s="18" t="str">
        <f t="shared" si="18"/>
        <v/>
      </c>
      <c r="D173" s="18" t="str">
        <f>IF(INDEX([1]DataVD!$K$166:$K$242,MATCH($J173,[1]DataVD!$I$166:$I$242,0),1)=$M173,2,"")</f>
        <v/>
      </c>
      <c r="E173" s="18" t="str">
        <f t="shared" si="19"/>
        <v/>
      </c>
      <c r="F173" s="18" t="str">
        <f t="shared" si="20"/>
        <v/>
      </c>
      <c r="G173" s="18" t="str">
        <f t="shared" si="21"/>
        <v/>
      </c>
      <c r="H173" s="18" t="str">
        <f>IF(INDEX([1]DataVD!$L$166:$L$242,MATCH($J173,[1]DataVD!$I$166:$I$242,0),1)=$M173,5,"")</f>
        <v/>
      </c>
      <c r="I173" s="25" t="str">
        <f t="shared" si="22"/>
        <v/>
      </c>
      <c r="J173" s="18" t="s">
        <v>68</v>
      </c>
      <c r="K173" s="11"/>
      <c r="L173" s="13" t="s">
        <v>33</v>
      </c>
      <c r="M173" s="13">
        <v>3</v>
      </c>
      <c r="N173" s="13">
        <v>2.96</v>
      </c>
      <c r="O173" s="13">
        <f t="shared" si="16"/>
        <v>-4.0000000000000036E-2</v>
      </c>
      <c r="P173" s="13">
        <v>0.48</v>
      </c>
      <c r="Q173" s="13">
        <v>0.49</v>
      </c>
      <c r="R173" s="13">
        <f t="shared" si="17"/>
        <v>1.0000000000000009E-2</v>
      </c>
      <c r="S173" s="13"/>
      <c r="T173" s="13"/>
      <c r="U173" s="13"/>
      <c r="V173" s="13"/>
      <c r="W173" s="13"/>
    </row>
    <row r="174" spans="1:23" x14ac:dyDescent="0.3">
      <c r="A174" s="18" t="str">
        <f>IF(K174="","",MAX($A$15:A173)+1)</f>
        <v/>
      </c>
      <c r="B174" s="18">
        <v>2</v>
      </c>
      <c r="C174" s="18" t="str">
        <f t="shared" si="18"/>
        <v/>
      </c>
      <c r="D174" s="18" t="str">
        <f>IF(INDEX([1]DataVD!$K$166:$K$242,MATCH($J174,[1]DataVD!$I$166:$I$242,0),1)=$M174,2,"")</f>
        <v/>
      </c>
      <c r="E174" s="18" t="str">
        <f t="shared" si="19"/>
        <v/>
      </c>
      <c r="F174" s="18" t="str">
        <f t="shared" si="20"/>
        <v/>
      </c>
      <c r="G174" s="18">
        <f t="shared" si="21"/>
        <v>4</v>
      </c>
      <c r="H174" s="18" t="str">
        <f>IF(INDEX([1]DataVD!$L$166:$L$242,MATCH($J174,[1]DataVD!$I$166:$I$242,0),1)=$M174,5,"")</f>
        <v/>
      </c>
      <c r="I174" s="25" t="str">
        <f t="shared" si="22"/>
        <v/>
      </c>
      <c r="J174" s="18" t="s">
        <v>68</v>
      </c>
      <c r="K174" s="11"/>
      <c r="L174" s="13" t="s">
        <v>33</v>
      </c>
      <c r="M174" s="13">
        <v>3.91</v>
      </c>
      <c r="N174" s="13">
        <v>3.94</v>
      </c>
      <c r="O174" s="13">
        <f t="shared" si="16"/>
        <v>2.9999999999999805E-2</v>
      </c>
      <c r="P174" s="13">
        <v>0.47</v>
      </c>
      <c r="Q174" s="13">
        <v>0.46</v>
      </c>
      <c r="R174" s="13">
        <f t="shared" si="17"/>
        <v>-9.9999999999999534E-3</v>
      </c>
      <c r="S174" s="13"/>
      <c r="T174" s="13"/>
      <c r="U174" s="13"/>
      <c r="V174" s="13"/>
      <c r="W174" s="13"/>
    </row>
    <row r="175" spans="1:23" x14ac:dyDescent="0.3">
      <c r="A175" s="18" t="str">
        <f>IF(K175="","",MAX($A$15:A174)+1)</f>
        <v/>
      </c>
      <c r="B175" s="18">
        <v>3</v>
      </c>
      <c r="C175" s="18" t="str">
        <f t="shared" si="18"/>
        <v/>
      </c>
      <c r="D175" s="18" t="str">
        <f>IF(INDEX([1]DataVD!$K$166:$K$242,MATCH($J175,[1]DataVD!$I$166:$I$242,0),1)=$M175,2,"")</f>
        <v/>
      </c>
      <c r="E175" s="18" t="str">
        <f t="shared" si="19"/>
        <v/>
      </c>
      <c r="F175" s="18" t="str">
        <f t="shared" si="20"/>
        <v/>
      </c>
      <c r="G175" s="18" t="str">
        <f t="shared" si="21"/>
        <v/>
      </c>
      <c r="H175" s="18">
        <f>IF(INDEX([1]DataVD!$L$166:$L$242,MATCH($J175,[1]DataVD!$I$166:$I$242,0),1)=$M175,5,"")</f>
        <v>5</v>
      </c>
      <c r="I175" s="25" t="str">
        <f t="shared" si="22"/>
        <v/>
      </c>
      <c r="J175" s="18" t="s">
        <v>68</v>
      </c>
      <c r="K175" s="11"/>
      <c r="L175" s="13" t="s">
        <v>33</v>
      </c>
      <c r="M175" s="13">
        <v>4.21</v>
      </c>
      <c r="N175" s="13">
        <v>4.24</v>
      </c>
      <c r="O175" s="13">
        <f t="shared" si="16"/>
        <v>3.0000000000000249E-2</v>
      </c>
      <c r="P175" s="13">
        <v>0.77</v>
      </c>
      <c r="Q175" s="13">
        <v>0.78</v>
      </c>
      <c r="R175" s="13">
        <f t="shared" si="17"/>
        <v>1.0000000000000009E-2</v>
      </c>
      <c r="S175" s="13"/>
      <c r="T175" s="13"/>
      <c r="U175" s="13"/>
      <c r="V175" s="13"/>
      <c r="W175" s="13"/>
    </row>
    <row r="176" spans="1:23" hidden="1" x14ac:dyDescent="0.3">
      <c r="A176" s="18" t="str">
        <f>IF(K176="","",MAX($A$15:A175)+1)</f>
        <v/>
      </c>
      <c r="B176" s="18">
        <v>4</v>
      </c>
      <c r="C176" s="18" t="str">
        <f t="shared" si="18"/>
        <v/>
      </c>
      <c r="D176" s="18" t="str">
        <f>IF(INDEX([1]DataVD!$K$166:$K$242,MATCH($J176,[1]DataVD!$I$166:$I$242,0),1)=$M176,2,"")</f>
        <v/>
      </c>
      <c r="E176" s="18" t="str">
        <f t="shared" si="19"/>
        <v/>
      </c>
      <c r="F176" s="18" t="str">
        <f t="shared" si="20"/>
        <v/>
      </c>
      <c r="G176" s="18" t="str">
        <f t="shared" si="21"/>
        <v/>
      </c>
      <c r="H176" s="18" t="str">
        <f>IF(INDEX([1]DataVD!$L$166:$L$242,MATCH($J176,[1]DataVD!$I$166:$I$242,0),1)=$M176,5,"")</f>
        <v/>
      </c>
      <c r="I176" s="25" t="str">
        <f t="shared" si="22"/>
        <v/>
      </c>
      <c r="J176" s="18" t="s">
        <v>68</v>
      </c>
      <c r="K176" s="11"/>
      <c r="L176" s="13" t="s">
        <v>33</v>
      </c>
      <c r="M176" s="13">
        <v>3</v>
      </c>
      <c r="N176" s="13">
        <v>2.99</v>
      </c>
      <c r="O176" s="13">
        <f t="shared" si="16"/>
        <v>-9.9999999999997868E-3</v>
      </c>
      <c r="P176" s="13">
        <v>0.78</v>
      </c>
      <c r="Q176" s="13">
        <v>0.78</v>
      </c>
      <c r="R176" s="13">
        <f t="shared" si="17"/>
        <v>0</v>
      </c>
      <c r="S176" s="13"/>
      <c r="T176" s="13"/>
      <c r="U176" s="13"/>
      <c r="V176" s="13"/>
      <c r="W176" s="13"/>
    </row>
    <row r="177" spans="1:23" x14ac:dyDescent="0.3">
      <c r="A177" s="18" t="str">
        <f>IF(K177="","",MAX($A$15:A176)+1)</f>
        <v/>
      </c>
      <c r="B177" s="18">
        <v>5</v>
      </c>
      <c r="C177" s="18" t="str">
        <f t="shared" si="18"/>
        <v/>
      </c>
      <c r="D177" s="18" t="str">
        <f>IF(INDEX([1]DataVD!$K$166:$K$242,MATCH($J177,[1]DataVD!$I$166:$I$242,0),1)=$M177,2,"")</f>
        <v/>
      </c>
      <c r="E177" s="18" t="str">
        <f t="shared" si="19"/>
        <v/>
      </c>
      <c r="F177" s="18" t="str">
        <f t="shared" si="20"/>
        <v/>
      </c>
      <c r="G177" s="18" t="str">
        <f t="shared" si="21"/>
        <v/>
      </c>
      <c r="H177" s="18" t="str">
        <f>IF(INDEX([1]DataVD!$L$166:$L$242,MATCH($J177,[1]DataVD!$I$166:$I$242,0),1)=$M177,5,"")</f>
        <v/>
      </c>
      <c r="I177" s="25">
        <f t="shared" si="22"/>
        <v>6</v>
      </c>
      <c r="J177" s="18" t="s">
        <v>68</v>
      </c>
      <c r="K177" s="11"/>
      <c r="L177" s="13" t="s">
        <v>33</v>
      </c>
      <c r="M177" s="13">
        <v>2.21</v>
      </c>
      <c r="N177" s="13">
        <v>2.2000000000000002</v>
      </c>
      <c r="O177" s="13">
        <f t="shared" si="16"/>
        <v>-9.9999999999997868E-3</v>
      </c>
      <c r="P177" s="13">
        <v>0.79</v>
      </c>
      <c r="Q177" s="13">
        <v>0.79</v>
      </c>
      <c r="R177" s="13">
        <f t="shared" si="17"/>
        <v>0</v>
      </c>
      <c r="S177" s="13"/>
      <c r="T177" s="13"/>
      <c r="U177" s="13"/>
      <c r="V177" s="13"/>
      <c r="W177" s="13"/>
    </row>
    <row r="178" spans="1:23" x14ac:dyDescent="0.3">
      <c r="A178" s="19">
        <f>IF(K178="","",MAX($A$15:A177)+1)</f>
        <v>16</v>
      </c>
      <c r="B178" s="19">
        <v>4</v>
      </c>
      <c r="C178" s="19">
        <f t="shared" si="18"/>
        <v>1</v>
      </c>
      <c r="D178" s="19" t="str">
        <f>IF(INDEX([1]DataVD!$K$166:$K$242,MATCH($J178,[1]DataVD!$I$166:$I$242,0),1)=$M178,2,"")</f>
        <v/>
      </c>
      <c r="E178" s="19" t="str">
        <f t="shared" si="19"/>
        <v/>
      </c>
      <c r="F178" s="19" t="str">
        <f t="shared" si="20"/>
        <v/>
      </c>
      <c r="G178" s="19" t="str">
        <f t="shared" si="21"/>
        <v/>
      </c>
      <c r="H178" s="19" t="str">
        <f>IF(INDEX([1]DataVD!$L$166:$L$242,MATCH($J178,[1]DataVD!$I$166:$I$242,0),1)=$M178,5,"")</f>
        <v/>
      </c>
      <c r="I178" s="25" t="str">
        <f t="shared" si="22"/>
        <v/>
      </c>
      <c r="J178" s="18" t="s">
        <v>69</v>
      </c>
      <c r="K178" s="15">
        <v>280</v>
      </c>
      <c r="L178" s="16" t="s">
        <v>31</v>
      </c>
      <c r="M178" s="16">
        <v>2.0699999999999998</v>
      </c>
      <c r="N178" s="16">
        <v>2.1</v>
      </c>
      <c r="O178" s="16">
        <f t="shared" si="16"/>
        <v>3.0000000000000249E-2</v>
      </c>
      <c r="P178" s="16">
        <v>0.86</v>
      </c>
      <c r="Q178" s="16">
        <v>0.84</v>
      </c>
      <c r="R178" s="16">
        <f t="shared" si="17"/>
        <v>-2.0000000000000018E-2</v>
      </c>
      <c r="S178" s="16">
        <v>1.98</v>
      </c>
      <c r="T178" s="16">
        <v>14.44</v>
      </c>
      <c r="U178" s="16">
        <v>4.07</v>
      </c>
      <c r="V178" s="16">
        <v>5.65</v>
      </c>
      <c r="W178" s="16"/>
    </row>
    <row r="179" spans="1:23" x14ac:dyDescent="0.3">
      <c r="A179" s="19" t="str">
        <f>IF(K179="","",MAX($A$15:A178)+1)</f>
        <v/>
      </c>
      <c r="B179" s="19">
        <v>3</v>
      </c>
      <c r="C179" s="19" t="str">
        <f t="shared" si="18"/>
        <v/>
      </c>
      <c r="D179" s="19">
        <f>IF(INDEX([1]DataVD!$K$166:$K$242,MATCH($J179,[1]DataVD!$I$166:$I$242,0),1)=$M179,2,"")</f>
        <v>2</v>
      </c>
      <c r="E179" s="19" t="str">
        <f t="shared" si="19"/>
        <v/>
      </c>
      <c r="F179" s="19" t="str">
        <f t="shared" ref="F179:F181" si="23">IF(L179="Tim",0,"")</f>
        <v/>
      </c>
      <c r="G179" s="19" t="str">
        <f t="shared" si="21"/>
        <v/>
      </c>
      <c r="H179" s="19" t="str">
        <f>IF(INDEX([1]DataVD!$L$166:$L$242,MATCH($J179,[1]DataVD!$I$166:$I$242,0),1)=$M179,5,"")</f>
        <v/>
      </c>
      <c r="I179" s="25" t="str">
        <f t="shared" ref="I179:I181" si="24">IF(K180&gt;0,6,"")</f>
        <v/>
      </c>
      <c r="J179" s="18" t="s">
        <v>69</v>
      </c>
      <c r="K179" s="14"/>
      <c r="L179" s="16" t="s">
        <v>31</v>
      </c>
      <c r="M179" s="16">
        <v>4.07</v>
      </c>
      <c r="N179" s="16">
        <v>4.08</v>
      </c>
      <c r="O179" s="16">
        <f t="shared" si="16"/>
        <v>9.9999999999997868E-3</v>
      </c>
      <c r="P179" s="16">
        <v>0.86</v>
      </c>
      <c r="Q179" s="16">
        <v>0.86</v>
      </c>
      <c r="R179" s="16">
        <f t="shared" si="17"/>
        <v>0</v>
      </c>
      <c r="S179" s="16"/>
      <c r="T179" s="16"/>
      <c r="U179" s="16"/>
      <c r="V179" s="16"/>
      <c r="W179" s="16"/>
    </row>
    <row r="180" spans="1:23" x14ac:dyDescent="0.3">
      <c r="A180" s="19" t="str">
        <f>IF(K180="","",MAX($A$15:A179)+1)</f>
        <v/>
      </c>
      <c r="B180" s="19">
        <v>1</v>
      </c>
      <c r="C180" s="19" t="str">
        <f t="shared" si="18"/>
        <v/>
      </c>
      <c r="D180" s="19" t="str">
        <f>IF(INDEX([1]DataVD!$K$166:$K$242,MATCH($J180,[1]DataVD!$I$166:$I$242,0),1)=$M180,2,"")</f>
        <v/>
      </c>
      <c r="E180" s="19">
        <f t="shared" si="19"/>
        <v>3</v>
      </c>
      <c r="F180" s="19" t="str">
        <f t="shared" si="23"/>
        <v/>
      </c>
      <c r="G180" s="19" t="str">
        <f t="shared" si="21"/>
        <v/>
      </c>
      <c r="H180" s="19" t="str">
        <f>IF(INDEX([1]DataVD!$L$166:$L$242,MATCH($J180,[1]DataVD!$I$166:$I$242,0),1)=$M180,5,"")</f>
        <v/>
      </c>
      <c r="I180" s="25" t="str">
        <f t="shared" si="24"/>
        <v/>
      </c>
      <c r="J180" s="18" t="s">
        <v>69</v>
      </c>
      <c r="K180" s="14"/>
      <c r="L180" s="16" t="s">
        <v>31</v>
      </c>
      <c r="M180" s="16">
        <v>3.77</v>
      </c>
      <c r="N180" s="16">
        <v>3.82</v>
      </c>
      <c r="O180" s="16">
        <f t="shared" si="16"/>
        <v>4.9999999999999822E-2</v>
      </c>
      <c r="P180" s="16">
        <v>0.56000000000000005</v>
      </c>
      <c r="Q180" s="16">
        <v>0.55000000000000004</v>
      </c>
      <c r="R180" s="16">
        <f t="shared" si="17"/>
        <v>-1.0000000000000009E-2</v>
      </c>
      <c r="S180" s="16"/>
      <c r="T180" s="16"/>
      <c r="U180" s="16"/>
      <c r="V180" s="16"/>
      <c r="W180" s="16"/>
    </row>
    <row r="181" spans="1:23" x14ac:dyDescent="0.3">
      <c r="A181" s="19" t="str">
        <f>IF(K181="","",MAX($A$15:A180)+1)</f>
        <v/>
      </c>
      <c r="B181" s="19">
        <v>0</v>
      </c>
      <c r="C181" s="19" t="str">
        <f t="shared" si="18"/>
        <v/>
      </c>
      <c r="D181" s="19" t="str">
        <f>IF(INDEX([1]DataVD!$K$166:$K$242,MATCH($J181,[1]DataVD!$I$166:$I$242,0),1)=$M181,2,"")</f>
        <v/>
      </c>
      <c r="E181" s="19" t="str">
        <f t="shared" si="19"/>
        <v/>
      </c>
      <c r="F181" s="19">
        <f t="shared" si="23"/>
        <v>0</v>
      </c>
      <c r="G181" s="19" t="str">
        <f t="shared" si="21"/>
        <v/>
      </c>
      <c r="H181" s="19" t="str">
        <f>IF(INDEX([1]DataVD!$L$166:$L$242,MATCH($J181,[1]DataVD!$I$166:$I$242,0),1)=$M181,5,"")</f>
        <v/>
      </c>
      <c r="I181" s="25" t="str">
        <f t="shared" si="24"/>
        <v/>
      </c>
      <c r="J181" s="18" t="s">
        <v>69</v>
      </c>
      <c r="K181" s="14"/>
      <c r="L181" s="16" t="s">
        <v>32</v>
      </c>
      <c r="M181" s="16">
        <v>0</v>
      </c>
      <c r="N181" s="16">
        <v>0</v>
      </c>
      <c r="O181" s="16">
        <f t="shared" si="16"/>
        <v>0</v>
      </c>
      <c r="P181" s="16">
        <v>0.56000000000000005</v>
      </c>
      <c r="Q181" s="16">
        <v>0.56999999999999995</v>
      </c>
      <c r="R181" s="16">
        <f t="shared" si="17"/>
        <v>9.9999999999998979E-3</v>
      </c>
      <c r="S181" s="16"/>
      <c r="T181" s="16"/>
      <c r="U181" s="16"/>
      <c r="V181" s="16"/>
      <c r="W181" s="16"/>
    </row>
    <row r="182" spans="1:23" hidden="1" x14ac:dyDescent="0.3">
      <c r="A182" s="19" t="str">
        <f>IF(K182="","",MAX($A$15:A181)+1)</f>
        <v/>
      </c>
      <c r="B182" s="19">
        <v>1</v>
      </c>
      <c r="C182" s="19" t="str">
        <f t="shared" si="18"/>
        <v/>
      </c>
      <c r="D182" s="19" t="str">
        <f>IF(INDEX([1]DataVD!$K$166:$K$242,MATCH($J182,[1]DataVD!$I$166:$I$242,0),1)=$M182,2,"")</f>
        <v/>
      </c>
      <c r="E182" s="19" t="str">
        <f t="shared" si="19"/>
        <v/>
      </c>
      <c r="F182" s="19" t="str">
        <f t="shared" si="20"/>
        <v/>
      </c>
      <c r="G182" s="19" t="str">
        <f t="shared" si="21"/>
        <v/>
      </c>
      <c r="H182" s="19" t="str">
        <f>IF(INDEX([1]DataVD!$L$166:$L$242,MATCH($J182,[1]DataVD!$I$166:$I$242,0),1)=$M182,5,"")</f>
        <v/>
      </c>
      <c r="I182" s="25" t="str">
        <f t="shared" si="22"/>
        <v/>
      </c>
      <c r="J182" s="18" t="s">
        <v>69</v>
      </c>
      <c r="K182" s="14"/>
      <c r="L182" s="16" t="s">
        <v>33</v>
      </c>
      <c r="M182" s="16">
        <v>1.1200000000000001</v>
      </c>
      <c r="N182" s="16">
        <v>1.1399999999999999</v>
      </c>
      <c r="O182" s="16">
        <f t="shared" si="16"/>
        <v>1.9999999999999796E-2</v>
      </c>
      <c r="P182" s="16">
        <v>0.59</v>
      </c>
      <c r="Q182" s="16">
        <v>0.6</v>
      </c>
      <c r="R182" s="16">
        <f t="shared" si="17"/>
        <v>1.0000000000000009E-2</v>
      </c>
      <c r="S182" s="16"/>
      <c r="T182" s="16"/>
      <c r="U182" s="16"/>
      <c r="V182" s="16"/>
      <c r="W182" s="16"/>
    </row>
    <row r="183" spans="1:23" hidden="1" x14ac:dyDescent="0.3">
      <c r="A183" s="19" t="str">
        <f>IF(K183="","",MAX($A$15:A182)+1)</f>
        <v/>
      </c>
      <c r="B183" s="19">
        <v>2</v>
      </c>
      <c r="C183" s="19" t="str">
        <f t="shared" si="18"/>
        <v/>
      </c>
      <c r="D183" s="19" t="str">
        <f>IF(INDEX([1]DataVD!$K$166:$K$242,MATCH($J183,[1]DataVD!$I$166:$I$242,0),1)=$M183,2,"")</f>
        <v/>
      </c>
      <c r="E183" s="19" t="str">
        <f t="shared" si="19"/>
        <v/>
      </c>
      <c r="F183" s="19" t="str">
        <f t="shared" si="20"/>
        <v/>
      </c>
      <c r="G183" s="19" t="str">
        <f t="shared" si="21"/>
        <v/>
      </c>
      <c r="H183" s="19" t="str">
        <f>IF(INDEX([1]DataVD!$L$166:$L$242,MATCH($J183,[1]DataVD!$I$166:$I$242,0),1)=$M183,5,"")</f>
        <v/>
      </c>
      <c r="I183" s="25" t="str">
        <f t="shared" si="22"/>
        <v/>
      </c>
      <c r="J183" s="18" t="s">
        <v>69</v>
      </c>
      <c r="K183" s="14"/>
      <c r="L183" s="16" t="s">
        <v>33</v>
      </c>
      <c r="M183" s="16">
        <v>2</v>
      </c>
      <c r="N183" s="16">
        <v>2</v>
      </c>
      <c r="O183" s="16">
        <f t="shared" si="16"/>
        <v>0</v>
      </c>
      <c r="P183" s="16">
        <v>-0.43</v>
      </c>
      <c r="Q183" s="16">
        <v>-0.41</v>
      </c>
      <c r="R183" s="16">
        <f t="shared" si="17"/>
        <v>-2.0000000000000018E-2</v>
      </c>
      <c r="S183" s="16"/>
      <c r="T183" s="16"/>
      <c r="U183" s="16"/>
      <c r="V183" s="16"/>
      <c r="W183" s="16"/>
    </row>
    <row r="184" spans="1:23" x14ac:dyDescent="0.3">
      <c r="A184" s="19" t="str">
        <f>IF(K184="","",MAX($A$15:A183)+1)</f>
        <v/>
      </c>
      <c r="B184" s="19">
        <v>3</v>
      </c>
      <c r="C184" s="19" t="str">
        <f t="shared" si="18"/>
        <v/>
      </c>
      <c r="D184" s="19" t="str">
        <f>IF(INDEX([1]DataVD!$K$166:$K$242,MATCH($J184,[1]DataVD!$I$166:$I$242,0),1)=$M184,2,"")</f>
        <v/>
      </c>
      <c r="E184" s="19" t="str">
        <f t="shared" si="19"/>
        <v/>
      </c>
      <c r="F184" s="19" t="str">
        <f t="shared" si="20"/>
        <v/>
      </c>
      <c r="G184" s="19">
        <f t="shared" si="21"/>
        <v>4</v>
      </c>
      <c r="H184" s="19" t="str">
        <f>IF(INDEX([1]DataVD!$L$166:$L$242,MATCH($J184,[1]DataVD!$I$166:$I$242,0),1)=$M184,5,"")</f>
        <v/>
      </c>
      <c r="I184" s="25" t="str">
        <f t="shared" si="22"/>
        <v/>
      </c>
      <c r="J184" s="18" t="s">
        <v>69</v>
      </c>
      <c r="K184" s="14"/>
      <c r="L184" s="16" t="s">
        <v>33</v>
      </c>
      <c r="M184" s="16">
        <v>5.35</v>
      </c>
      <c r="N184" s="16">
        <v>5.39</v>
      </c>
      <c r="O184" s="16">
        <f t="shared" si="16"/>
        <v>4.0000000000000036E-2</v>
      </c>
      <c r="P184" s="16">
        <v>-0.48</v>
      </c>
      <c r="Q184" s="16">
        <v>-0.49</v>
      </c>
      <c r="R184" s="16">
        <f t="shared" si="17"/>
        <v>1.0000000000000009E-2</v>
      </c>
      <c r="S184" s="16"/>
      <c r="T184" s="16"/>
      <c r="U184" s="16"/>
      <c r="V184" s="16"/>
      <c r="W184" s="16"/>
    </row>
    <row r="185" spans="1:23" x14ac:dyDescent="0.3">
      <c r="A185" s="19" t="str">
        <f>IF(K185="","",MAX($A$15:A184)+1)</f>
        <v/>
      </c>
      <c r="B185" s="19">
        <v>4</v>
      </c>
      <c r="C185" s="19" t="str">
        <f t="shared" si="18"/>
        <v/>
      </c>
      <c r="D185" s="19" t="str">
        <f>IF(INDEX([1]DataVD!$K$166:$K$242,MATCH($J185,[1]DataVD!$I$166:$I$242,0),1)=$M185,2,"")</f>
        <v/>
      </c>
      <c r="E185" s="19" t="str">
        <f t="shared" si="19"/>
        <v/>
      </c>
      <c r="F185" s="19" t="str">
        <f t="shared" si="20"/>
        <v/>
      </c>
      <c r="G185" s="19" t="str">
        <f t="shared" si="21"/>
        <v/>
      </c>
      <c r="H185" s="19">
        <f>IF(INDEX([1]DataVD!$L$166:$L$242,MATCH($J185,[1]DataVD!$I$166:$I$242,0),1)=$M185,5,"")</f>
        <v>5</v>
      </c>
      <c r="I185" s="25" t="str">
        <f t="shared" si="22"/>
        <v/>
      </c>
      <c r="J185" s="18" t="s">
        <v>69</v>
      </c>
      <c r="K185" s="14"/>
      <c r="L185" s="16" t="s">
        <v>33</v>
      </c>
      <c r="M185" s="16">
        <v>5.65</v>
      </c>
      <c r="N185" s="16">
        <v>5.67</v>
      </c>
      <c r="O185" s="16">
        <f t="shared" si="16"/>
        <v>1.9999999999999574E-2</v>
      </c>
      <c r="P185" s="16">
        <v>-0.19</v>
      </c>
      <c r="Q185" s="16">
        <v>-0.2</v>
      </c>
      <c r="R185" s="16">
        <f t="shared" si="17"/>
        <v>1.0000000000000009E-2</v>
      </c>
      <c r="S185" s="16"/>
      <c r="T185" s="16"/>
      <c r="U185" s="16"/>
      <c r="V185" s="16"/>
      <c r="W185" s="16"/>
    </row>
    <row r="186" spans="1:23" x14ac:dyDescent="0.3">
      <c r="A186" s="19" t="str">
        <f>IF(K186="","",MAX($A$15:A185)+1)</f>
        <v/>
      </c>
      <c r="B186" s="19">
        <v>5</v>
      </c>
      <c r="C186" s="19" t="str">
        <f t="shared" si="18"/>
        <v/>
      </c>
      <c r="D186" s="19" t="str">
        <f>IF(INDEX([1]DataVD!$K$166:$K$242,MATCH($J186,[1]DataVD!$I$166:$I$242,0),1)=$M186,2,"")</f>
        <v/>
      </c>
      <c r="E186" s="19" t="str">
        <f t="shared" si="19"/>
        <v/>
      </c>
      <c r="F186" s="19" t="str">
        <f t="shared" si="20"/>
        <v/>
      </c>
      <c r="G186" s="19" t="str">
        <f t="shared" si="21"/>
        <v/>
      </c>
      <c r="H186" s="19" t="str">
        <f>IF(INDEX([1]DataVD!$L$166:$L$242,MATCH($J186,[1]DataVD!$I$166:$I$242,0),1)=$M186,5,"")</f>
        <v/>
      </c>
      <c r="I186" s="25">
        <f t="shared" si="22"/>
        <v>6</v>
      </c>
      <c r="J186" s="18" t="s">
        <v>69</v>
      </c>
      <c r="K186" s="14"/>
      <c r="L186" s="16" t="s">
        <v>33</v>
      </c>
      <c r="M186" s="16">
        <v>3.65</v>
      </c>
      <c r="N186" s="16">
        <v>3.69</v>
      </c>
      <c r="O186" s="16">
        <f t="shared" si="16"/>
        <v>4.0000000000000036E-2</v>
      </c>
      <c r="P186" s="16">
        <v>-0.16</v>
      </c>
      <c r="Q186" s="16">
        <v>-0.15</v>
      </c>
      <c r="R186" s="16">
        <f t="shared" si="17"/>
        <v>-1.0000000000000009E-2</v>
      </c>
      <c r="S186" s="16"/>
      <c r="T186" s="16"/>
      <c r="U186" s="16"/>
      <c r="V186" s="16"/>
      <c r="W186" s="16"/>
    </row>
    <row r="187" spans="1:23" x14ac:dyDescent="0.3">
      <c r="A187" s="18">
        <f>IF(K187="","",MAX($A$15:A186)+1)</f>
        <v>17</v>
      </c>
      <c r="B187" s="18">
        <v>6</v>
      </c>
      <c r="C187" s="18">
        <f t="shared" si="18"/>
        <v>1</v>
      </c>
      <c r="D187" s="18" t="str">
        <f>IF(INDEX([1]DataVD!$K$166:$K$242,MATCH($J187,[1]DataVD!$I$166:$I$242,0),1)=$M187,2,"")</f>
        <v/>
      </c>
      <c r="E187" s="18" t="str">
        <f t="shared" si="19"/>
        <v/>
      </c>
      <c r="F187" s="18" t="str">
        <f t="shared" si="20"/>
        <v/>
      </c>
      <c r="G187" s="18" t="str">
        <f t="shared" si="21"/>
        <v/>
      </c>
      <c r="H187" s="18" t="str">
        <f>IF(INDEX([1]DataVD!$L$166:$L$242,MATCH($J187,[1]DataVD!$I$166:$I$242,0),1)=$M187,5,"")</f>
        <v/>
      </c>
      <c r="I187" s="25" t="str">
        <f t="shared" si="22"/>
        <v/>
      </c>
      <c r="J187" s="18" t="s">
        <v>70</v>
      </c>
      <c r="K187" s="12">
        <v>300</v>
      </c>
      <c r="L187" s="13" t="s">
        <v>31</v>
      </c>
      <c r="M187" s="13">
        <v>2.29</v>
      </c>
      <c r="N187" s="13">
        <v>2.3199999999999998</v>
      </c>
      <c r="O187" s="13">
        <f t="shared" si="16"/>
        <v>2.9999999999999805E-2</v>
      </c>
      <c r="P187" s="13">
        <v>0.39</v>
      </c>
      <c r="Q187" s="13">
        <v>0.4</v>
      </c>
      <c r="R187" s="13">
        <f t="shared" si="17"/>
        <v>1.0000000000000009E-2</v>
      </c>
      <c r="S187" s="13">
        <v>1.1200000000000001</v>
      </c>
      <c r="T187" s="13">
        <v>15.78</v>
      </c>
      <c r="U187" s="13">
        <v>4.01</v>
      </c>
      <c r="V187" s="13">
        <v>5.72</v>
      </c>
      <c r="W187" s="13"/>
    </row>
    <row r="188" spans="1:23" hidden="1" x14ac:dyDescent="0.3">
      <c r="A188" s="18" t="str">
        <f>IF(K188="","",MAX($A$15:A187)+1)</f>
        <v/>
      </c>
      <c r="B188" s="18">
        <v>5</v>
      </c>
      <c r="C188" s="18" t="str">
        <f t="shared" si="18"/>
        <v/>
      </c>
      <c r="D188" s="18" t="str">
        <f>IF(INDEX([1]DataVD!$K$166:$K$242,MATCH($J188,[1]DataVD!$I$166:$I$242,0),1)=$M188,2,"")</f>
        <v/>
      </c>
      <c r="E188" s="18" t="str">
        <f t="shared" si="19"/>
        <v/>
      </c>
      <c r="F188" s="18" t="str">
        <f t="shared" si="20"/>
        <v/>
      </c>
      <c r="G188" s="18" t="str">
        <f t="shared" si="21"/>
        <v/>
      </c>
      <c r="H188" s="18" t="str">
        <f>IF(INDEX([1]DataVD!$L$166:$L$242,MATCH($J188,[1]DataVD!$I$166:$I$242,0),1)=$M188,5,"")</f>
        <v/>
      </c>
      <c r="I188" s="25" t="str">
        <f t="shared" si="22"/>
        <v/>
      </c>
      <c r="J188" s="18" t="s">
        <v>70</v>
      </c>
      <c r="K188" s="11"/>
      <c r="L188" s="13" t="s">
        <v>31</v>
      </c>
      <c r="M188" s="13">
        <v>2.61</v>
      </c>
      <c r="N188" s="13">
        <v>2.6</v>
      </c>
      <c r="O188" s="13">
        <f t="shared" si="16"/>
        <v>-9.9999999999997868E-3</v>
      </c>
      <c r="P188" s="13">
        <v>0.91</v>
      </c>
      <c r="Q188" s="13">
        <v>0.9</v>
      </c>
      <c r="R188" s="13">
        <f t="shared" si="17"/>
        <v>-1.0000000000000009E-2</v>
      </c>
      <c r="S188" s="13"/>
      <c r="T188" s="13"/>
      <c r="U188" s="13"/>
      <c r="V188" s="13"/>
      <c r="W188" s="13"/>
    </row>
    <row r="189" spans="1:23" x14ac:dyDescent="0.3">
      <c r="A189" s="18" t="str">
        <f>IF(K189="","",MAX($A$15:A188)+1)</f>
        <v/>
      </c>
      <c r="B189" s="18">
        <v>4</v>
      </c>
      <c r="C189" s="18" t="str">
        <f t="shared" si="18"/>
        <v/>
      </c>
      <c r="D189" s="18">
        <f>IF(INDEX([1]DataVD!$K$166:$K$242,MATCH($J189,[1]DataVD!$I$166:$I$242,0),1)=$M189,2,"")</f>
        <v>2</v>
      </c>
      <c r="E189" s="18" t="str">
        <f t="shared" si="19"/>
        <v/>
      </c>
      <c r="F189" s="18" t="str">
        <f t="shared" si="20"/>
        <v/>
      </c>
      <c r="G189" s="18" t="str">
        <f t="shared" si="21"/>
        <v/>
      </c>
      <c r="H189" s="18" t="str">
        <f>IF(INDEX([1]DataVD!$L$166:$L$242,MATCH($J189,[1]DataVD!$I$166:$I$242,0),1)=$M189,5,"")</f>
        <v/>
      </c>
      <c r="I189" s="25" t="str">
        <f t="shared" si="22"/>
        <v/>
      </c>
      <c r="J189" s="18" t="s">
        <v>70</v>
      </c>
      <c r="K189" s="11"/>
      <c r="L189" s="13" t="s">
        <v>31</v>
      </c>
      <c r="M189" s="13">
        <v>4.01</v>
      </c>
      <c r="N189" s="13">
        <v>4.0199999999999996</v>
      </c>
      <c r="O189" s="13">
        <f t="shared" si="16"/>
        <v>9.9999999999997868E-3</v>
      </c>
      <c r="P189" s="13">
        <v>0.91</v>
      </c>
      <c r="Q189" s="13">
        <v>0.89</v>
      </c>
      <c r="R189" s="13">
        <f t="shared" si="17"/>
        <v>-2.0000000000000018E-2</v>
      </c>
      <c r="S189" s="13"/>
      <c r="T189" s="13"/>
      <c r="U189" s="13"/>
      <c r="V189" s="13"/>
      <c r="W189" s="13"/>
    </row>
    <row r="190" spans="1:23" x14ac:dyDescent="0.3">
      <c r="A190" s="18" t="str">
        <f>IF(K190="","",MAX($A$15:A189)+1)</f>
        <v/>
      </c>
      <c r="B190" s="18">
        <v>3</v>
      </c>
      <c r="C190" s="18" t="str">
        <f t="shared" si="18"/>
        <v/>
      </c>
      <c r="D190" s="18" t="str">
        <f>IF(INDEX([1]DataVD!$K$166:$K$242,MATCH($J190,[1]DataVD!$I$166:$I$242,0),1)=$M190,2,"")</f>
        <v/>
      </c>
      <c r="E190" s="18">
        <f t="shared" si="19"/>
        <v>3</v>
      </c>
      <c r="F190" s="18" t="str">
        <f t="shared" si="20"/>
        <v/>
      </c>
      <c r="G190" s="18" t="str">
        <f t="shared" si="21"/>
        <v/>
      </c>
      <c r="H190" s="18" t="str">
        <f>IF(INDEX([1]DataVD!$L$166:$L$242,MATCH($J190,[1]DataVD!$I$166:$I$242,0),1)=$M190,5,"")</f>
        <v/>
      </c>
      <c r="I190" s="25" t="str">
        <f t="shared" si="22"/>
        <v/>
      </c>
      <c r="J190" s="18" t="s">
        <v>70</v>
      </c>
      <c r="K190" s="11"/>
      <c r="L190" s="13" t="s">
        <v>31</v>
      </c>
      <c r="M190" s="13">
        <v>3.71</v>
      </c>
      <c r="N190" s="13">
        <v>3.69</v>
      </c>
      <c r="O190" s="13">
        <f t="shared" si="16"/>
        <v>-2.0000000000000018E-2</v>
      </c>
      <c r="P190" s="13">
        <v>0.61</v>
      </c>
      <c r="Q190" s="13">
        <v>0.62</v>
      </c>
      <c r="R190" s="13">
        <f t="shared" si="17"/>
        <v>1.0000000000000009E-2</v>
      </c>
      <c r="S190" s="13"/>
      <c r="T190" s="13"/>
      <c r="U190" s="13"/>
      <c r="V190" s="13"/>
      <c r="W190" s="13"/>
    </row>
    <row r="191" spans="1:23" hidden="1" x14ac:dyDescent="0.3">
      <c r="A191" s="18" t="str">
        <f>IF(K191="","",MAX($A$15:A190)+1)</f>
        <v/>
      </c>
      <c r="B191" s="18">
        <v>2</v>
      </c>
      <c r="C191" s="18" t="str">
        <f t="shared" si="18"/>
        <v/>
      </c>
      <c r="D191" s="18" t="str">
        <f>IF(INDEX([1]DataVD!$K$166:$K$242,MATCH($J191,[1]DataVD!$I$166:$I$242,0),1)=$M191,2,"")</f>
        <v/>
      </c>
      <c r="E191" s="18" t="str">
        <f t="shared" si="19"/>
        <v/>
      </c>
      <c r="F191" s="18" t="str">
        <f t="shared" si="20"/>
        <v/>
      </c>
      <c r="G191" s="18" t="str">
        <f t="shared" si="21"/>
        <v/>
      </c>
      <c r="H191" s="18" t="str">
        <f>IF(INDEX([1]DataVD!$L$166:$L$242,MATCH($J191,[1]DataVD!$I$166:$I$242,0),1)=$M191,5,"")</f>
        <v/>
      </c>
      <c r="I191" s="25" t="str">
        <f t="shared" si="22"/>
        <v/>
      </c>
      <c r="J191" s="18" t="s">
        <v>70</v>
      </c>
      <c r="K191" s="11"/>
      <c r="L191" s="13" t="s">
        <v>31</v>
      </c>
      <c r="M191" s="13">
        <v>2.61</v>
      </c>
      <c r="N191" s="13">
        <v>2.63</v>
      </c>
      <c r="O191" s="13">
        <f t="shared" si="16"/>
        <v>2.0000000000000018E-2</v>
      </c>
      <c r="P191" s="13">
        <v>0.61</v>
      </c>
      <c r="Q191" s="13">
        <v>0.61</v>
      </c>
      <c r="R191" s="13">
        <f t="shared" si="17"/>
        <v>0</v>
      </c>
      <c r="S191" s="13"/>
      <c r="T191" s="13"/>
      <c r="U191" s="13"/>
      <c r="V191" s="13"/>
      <c r="W191" s="13"/>
    </row>
    <row r="192" spans="1:23" hidden="1" x14ac:dyDescent="0.3">
      <c r="A192" s="18" t="str">
        <f>IF(K192="","",MAX($A$15:A191)+1)</f>
        <v/>
      </c>
      <c r="B192" s="18">
        <v>1</v>
      </c>
      <c r="C192" s="18" t="str">
        <f t="shared" si="18"/>
        <v/>
      </c>
      <c r="D192" s="18" t="str">
        <f>IF(INDEX([1]DataVD!$K$166:$K$242,MATCH($J192,[1]DataVD!$I$166:$I$242,0),1)=$M192,2,"")</f>
        <v/>
      </c>
      <c r="E192" s="18" t="str">
        <f t="shared" si="19"/>
        <v/>
      </c>
      <c r="F192" s="18" t="str">
        <f t="shared" si="20"/>
        <v/>
      </c>
      <c r="G192" s="18" t="str">
        <f t="shared" si="21"/>
        <v/>
      </c>
      <c r="H192" s="18" t="str">
        <f>IF(INDEX([1]DataVD!$L$166:$L$242,MATCH($J192,[1]DataVD!$I$166:$I$242,0),1)=$M192,5,"")</f>
        <v/>
      </c>
      <c r="I192" s="25" t="str">
        <f t="shared" si="22"/>
        <v/>
      </c>
      <c r="J192" s="18" t="s">
        <v>70</v>
      </c>
      <c r="K192" s="11"/>
      <c r="L192" s="13" t="s">
        <v>31</v>
      </c>
      <c r="M192" s="13">
        <v>2</v>
      </c>
      <c r="N192" s="13">
        <v>2.0099999999999998</v>
      </c>
      <c r="O192" s="13">
        <f t="shared" si="16"/>
        <v>9.9999999999997868E-3</v>
      </c>
      <c r="P192" s="13">
        <v>-0.38</v>
      </c>
      <c r="Q192" s="13">
        <v>-0.39</v>
      </c>
      <c r="R192" s="13">
        <f t="shared" si="17"/>
        <v>1.0000000000000009E-2</v>
      </c>
      <c r="S192" s="13"/>
      <c r="T192" s="13"/>
      <c r="U192" s="13"/>
      <c r="V192" s="13"/>
      <c r="W192" s="13"/>
    </row>
    <row r="193" spans="1:23" x14ac:dyDescent="0.3">
      <c r="A193" s="18" t="str">
        <f>IF(K193="","",MAX($A$15:A192)+1)</f>
        <v/>
      </c>
      <c r="B193" s="18">
        <v>0</v>
      </c>
      <c r="C193" s="18" t="str">
        <f t="shared" si="18"/>
        <v/>
      </c>
      <c r="D193" s="18" t="str">
        <f>IF(INDEX([1]DataVD!$K$166:$K$242,MATCH($J193,[1]DataVD!$I$166:$I$242,0),1)=$M193,2,"")</f>
        <v/>
      </c>
      <c r="E193" s="18" t="str">
        <f t="shared" si="19"/>
        <v/>
      </c>
      <c r="F193" s="18">
        <f t="shared" si="20"/>
        <v>0</v>
      </c>
      <c r="G193" s="18" t="str">
        <f t="shared" si="21"/>
        <v/>
      </c>
      <c r="H193" s="18" t="str">
        <f>IF(INDEX([1]DataVD!$L$166:$L$242,MATCH($J193,[1]DataVD!$I$166:$I$242,0),1)=$M193,5,"")</f>
        <v/>
      </c>
      <c r="I193" s="25" t="str">
        <f t="shared" si="22"/>
        <v/>
      </c>
      <c r="J193" s="18" t="s">
        <v>70</v>
      </c>
      <c r="K193" s="11"/>
      <c r="L193" s="13" t="s">
        <v>32</v>
      </c>
      <c r="M193" s="13">
        <v>0</v>
      </c>
      <c r="N193" s="13">
        <v>0</v>
      </c>
      <c r="O193" s="13">
        <f t="shared" si="16"/>
        <v>0</v>
      </c>
      <c r="P193" s="13">
        <v>-0.37</v>
      </c>
      <c r="Q193" s="13">
        <v>-0.39</v>
      </c>
      <c r="R193" s="13">
        <f t="shared" si="17"/>
        <v>2.0000000000000018E-2</v>
      </c>
      <c r="S193" s="13"/>
      <c r="T193" s="13"/>
      <c r="U193" s="13"/>
      <c r="V193" s="13"/>
      <c r="W193" s="13"/>
    </row>
    <row r="194" spans="1:23" hidden="1" x14ac:dyDescent="0.3">
      <c r="A194" s="18" t="str">
        <f>IF(K194="","",MAX($A$15:A193)+1)</f>
        <v/>
      </c>
      <c r="B194" s="18">
        <v>1</v>
      </c>
      <c r="C194" s="18" t="str">
        <f t="shared" si="18"/>
        <v/>
      </c>
      <c r="D194" s="18" t="str">
        <f>IF(INDEX([1]DataVD!$K$166:$K$242,MATCH($J194,[1]DataVD!$I$166:$I$242,0),1)=$M194,2,"")</f>
        <v/>
      </c>
      <c r="E194" s="18" t="str">
        <f t="shared" si="19"/>
        <v/>
      </c>
      <c r="F194" s="18" t="str">
        <f t="shared" si="20"/>
        <v/>
      </c>
      <c r="G194" s="18" t="str">
        <f t="shared" si="21"/>
        <v/>
      </c>
      <c r="H194" s="18" t="str">
        <f>IF(INDEX([1]DataVD!$L$166:$L$242,MATCH($J194,[1]DataVD!$I$166:$I$242,0),1)=$M194,5,"")</f>
        <v/>
      </c>
      <c r="I194" s="25" t="str">
        <f t="shared" si="22"/>
        <v/>
      </c>
      <c r="J194" s="18" t="s">
        <v>70</v>
      </c>
      <c r="K194" s="11"/>
      <c r="L194" s="13" t="s">
        <v>33</v>
      </c>
      <c r="M194" s="13">
        <v>0.51</v>
      </c>
      <c r="N194" s="13">
        <v>0.49</v>
      </c>
      <c r="O194" s="13">
        <f t="shared" si="16"/>
        <v>-2.0000000000000018E-2</v>
      </c>
      <c r="P194" s="13">
        <v>0.69</v>
      </c>
      <c r="Q194" s="13">
        <v>0.71</v>
      </c>
      <c r="R194" s="13">
        <f t="shared" si="17"/>
        <v>2.0000000000000018E-2</v>
      </c>
      <c r="S194" s="13"/>
      <c r="T194" s="13"/>
      <c r="U194" s="13"/>
      <c r="V194" s="13"/>
      <c r="W194" s="13"/>
    </row>
    <row r="195" spans="1:23" hidden="1" x14ac:dyDescent="0.3">
      <c r="A195" s="18" t="str">
        <f>IF(K195="","",MAX($A$15:A194)+1)</f>
        <v/>
      </c>
      <c r="B195" s="18">
        <v>2</v>
      </c>
      <c r="C195" s="18" t="str">
        <f t="shared" si="18"/>
        <v/>
      </c>
      <c r="D195" s="18" t="str">
        <f>IF(INDEX([1]DataVD!$K$166:$K$242,MATCH($J195,[1]DataVD!$I$166:$I$242,0),1)=$M195,2,"")</f>
        <v/>
      </c>
      <c r="E195" s="18" t="str">
        <f t="shared" si="19"/>
        <v/>
      </c>
      <c r="F195" s="18" t="str">
        <f t="shared" si="20"/>
        <v/>
      </c>
      <c r="G195" s="18" t="str">
        <f t="shared" si="21"/>
        <v/>
      </c>
      <c r="H195" s="18" t="str">
        <f>IF(INDEX([1]DataVD!$L$166:$L$242,MATCH($J195,[1]DataVD!$I$166:$I$242,0),1)=$M195,5,"")</f>
        <v/>
      </c>
      <c r="I195" s="25" t="str">
        <f t="shared" si="22"/>
        <v/>
      </c>
      <c r="J195" s="18" t="s">
        <v>70</v>
      </c>
      <c r="K195" s="11"/>
      <c r="L195" s="13" t="s">
        <v>33</v>
      </c>
      <c r="M195" s="13">
        <v>3.14</v>
      </c>
      <c r="N195" s="13">
        <v>3.1</v>
      </c>
      <c r="O195" s="13">
        <f t="shared" si="16"/>
        <v>-4.0000000000000036E-2</v>
      </c>
      <c r="P195" s="13">
        <v>0.68</v>
      </c>
      <c r="Q195" s="13">
        <v>0.69</v>
      </c>
      <c r="R195" s="13">
        <f t="shared" si="17"/>
        <v>9.9999999999998979E-3</v>
      </c>
      <c r="S195" s="13"/>
      <c r="T195" s="13"/>
      <c r="U195" s="13"/>
      <c r="V195" s="13"/>
      <c r="W195" s="13"/>
    </row>
    <row r="196" spans="1:23" hidden="1" x14ac:dyDescent="0.3">
      <c r="A196" s="18" t="str">
        <f>IF(K196="","",MAX($A$15:A195)+1)</f>
        <v/>
      </c>
      <c r="B196" s="18">
        <v>3</v>
      </c>
      <c r="C196" s="18" t="str">
        <f t="shared" si="18"/>
        <v/>
      </c>
      <c r="D196" s="18" t="str">
        <f>IF(INDEX([1]DataVD!$K$166:$K$242,MATCH($J196,[1]DataVD!$I$166:$I$242,0),1)=$M196,2,"")</f>
        <v/>
      </c>
      <c r="E196" s="18" t="str">
        <f t="shared" si="19"/>
        <v/>
      </c>
      <c r="F196" s="18" t="str">
        <f t="shared" si="20"/>
        <v/>
      </c>
      <c r="G196" s="18" t="str">
        <f t="shared" si="21"/>
        <v/>
      </c>
      <c r="H196" s="18" t="str">
        <f>IF(INDEX([1]DataVD!$L$166:$L$242,MATCH($J196,[1]DataVD!$I$166:$I$242,0),1)=$M196,5,"")</f>
        <v/>
      </c>
      <c r="I196" s="25" t="str">
        <f t="shared" si="22"/>
        <v/>
      </c>
      <c r="J196" s="18" t="s">
        <v>70</v>
      </c>
      <c r="K196" s="11"/>
      <c r="L196" s="13" t="s">
        <v>33</v>
      </c>
      <c r="M196" s="13">
        <v>4.09</v>
      </c>
      <c r="N196" s="13">
        <v>4.05</v>
      </c>
      <c r="O196" s="13">
        <f t="shared" si="16"/>
        <v>-4.0000000000000036E-2</v>
      </c>
      <c r="P196" s="13">
        <v>-0.53</v>
      </c>
      <c r="Q196" s="13">
        <v>-0.52</v>
      </c>
      <c r="R196" s="13">
        <f t="shared" si="17"/>
        <v>-1.0000000000000009E-2</v>
      </c>
      <c r="S196" s="13"/>
      <c r="T196" s="13"/>
      <c r="U196" s="13"/>
      <c r="V196" s="13"/>
      <c r="W196" s="13"/>
    </row>
    <row r="197" spans="1:23" x14ac:dyDescent="0.3">
      <c r="A197" s="18" t="str">
        <f>IF(K197="","",MAX($A$15:A196)+1)</f>
        <v/>
      </c>
      <c r="B197" s="18">
        <v>4</v>
      </c>
      <c r="C197" s="18" t="str">
        <f t="shared" si="18"/>
        <v/>
      </c>
      <c r="D197" s="18" t="str">
        <f>IF(INDEX([1]DataVD!$K$166:$K$242,MATCH($J197,[1]DataVD!$I$166:$I$242,0),1)=$M197,2,"")</f>
        <v/>
      </c>
      <c r="E197" s="18" t="str">
        <f t="shared" si="19"/>
        <v/>
      </c>
      <c r="F197" s="18" t="str">
        <f t="shared" si="20"/>
        <v/>
      </c>
      <c r="G197" s="18">
        <f t="shared" si="21"/>
        <v>4</v>
      </c>
      <c r="H197" s="18" t="str">
        <f>IF(INDEX([1]DataVD!$L$166:$L$242,MATCH($J197,[1]DataVD!$I$166:$I$242,0),1)=$M197,5,"")</f>
        <v/>
      </c>
      <c r="I197" s="25" t="str">
        <f t="shared" si="22"/>
        <v/>
      </c>
      <c r="J197" s="18" t="s">
        <v>70</v>
      </c>
      <c r="K197" s="11"/>
      <c r="L197" s="13" t="s">
        <v>33</v>
      </c>
      <c r="M197" s="13">
        <v>5.42</v>
      </c>
      <c r="N197" s="13">
        <v>5.4</v>
      </c>
      <c r="O197" s="13">
        <f t="shared" si="16"/>
        <v>-1.9999999999999574E-2</v>
      </c>
      <c r="P197" s="13">
        <v>-0.54</v>
      </c>
      <c r="Q197" s="13">
        <v>-0.52</v>
      </c>
      <c r="R197" s="13">
        <f t="shared" si="17"/>
        <v>-2.0000000000000018E-2</v>
      </c>
      <c r="S197" s="13"/>
      <c r="T197" s="13"/>
      <c r="U197" s="13"/>
      <c r="V197" s="13"/>
      <c r="W197" s="13"/>
    </row>
    <row r="198" spans="1:23" x14ac:dyDescent="0.3">
      <c r="A198" s="18" t="str">
        <f>IF(K198="","",MAX($A$15:A197)+1)</f>
        <v/>
      </c>
      <c r="B198" s="18">
        <v>5</v>
      </c>
      <c r="C198" s="18" t="str">
        <f t="shared" si="18"/>
        <v/>
      </c>
      <c r="D198" s="18" t="str">
        <f>IF(INDEX([1]DataVD!$K$166:$K$242,MATCH($J198,[1]DataVD!$I$166:$I$242,0),1)=$M198,2,"")</f>
        <v/>
      </c>
      <c r="E198" s="18" t="str">
        <f t="shared" si="19"/>
        <v/>
      </c>
      <c r="F198" s="18" t="str">
        <f t="shared" si="20"/>
        <v/>
      </c>
      <c r="G198" s="18" t="str">
        <f t="shared" si="21"/>
        <v/>
      </c>
      <c r="H198" s="18">
        <f>IF(INDEX([1]DataVD!$L$166:$L$242,MATCH($J198,[1]DataVD!$I$166:$I$242,0),1)=$M198,5,"")</f>
        <v>5</v>
      </c>
      <c r="I198" s="25" t="str">
        <f t="shared" si="22"/>
        <v/>
      </c>
      <c r="J198" s="18" t="s">
        <v>70</v>
      </c>
      <c r="K198" s="11"/>
      <c r="L198" s="13" t="s">
        <v>33</v>
      </c>
      <c r="M198" s="13">
        <v>5.72</v>
      </c>
      <c r="N198" s="13">
        <v>5.68</v>
      </c>
      <c r="O198" s="13">
        <f t="shared" si="16"/>
        <v>-4.0000000000000036E-2</v>
      </c>
      <c r="P198" s="13">
        <v>-0.24</v>
      </c>
      <c r="Q198" s="13">
        <v>-0.24</v>
      </c>
      <c r="R198" s="13">
        <f t="shared" si="17"/>
        <v>0</v>
      </c>
      <c r="S198" s="13"/>
      <c r="T198" s="13"/>
      <c r="U198" s="13"/>
      <c r="V198" s="13"/>
      <c r="W198" s="13"/>
    </row>
    <row r="199" spans="1:23" hidden="1" x14ac:dyDescent="0.3">
      <c r="A199" s="18" t="str">
        <f>IF(K199="","",MAX($A$15:A198)+1)</f>
        <v/>
      </c>
      <c r="B199" s="18">
        <v>6</v>
      </c>
      <c r="C199" s="18" t="str">
        <f t="shared" si="18"/>
        <v/>
      </c>
      <c r="D199" s="18" t="str">
        <f>IF(INDEX([1]DataVD!$K$166:$K$242,MATCH($J199,[1]DataVD!$I$166:$I$242,0),1)=$M199,2,"")</f>
        <v/>
      </c>
      <c r="E199" s="18" t="str">
        <f t="shared" si="19"/>
        <v/>
      </c>
      <c r="F199" s="18" t="str">
        <f t="shared" si="20"/>
        <v/>
      </c>
      <c r="G199" s="18" t="str">
        <f t="shared" si="21"/>
        <v/>
      </c>
      <c r="H199" s="18" t="str">
        <f>IF(INDEX([1]DataVD!$L$166:$L$242,MATCH($J199,[1]DataVD!$I$166:$I$242,0),1)=$M199,5,"")</f>
        <v/>
      </c>
      <c r="I199" s="25" t="str">
        <f t="shared" si="22"/>
        <v/>
      </c>
      <c r="J199" s="18" t="s">
        <v>70</v>
      </c>
      <c r="K199" s="11"/>
      <c r="L199" s="13" t="s">
        <v>33</v>
      </c>
      <c r="M199" s="13">
        <v>4.09</v>
      </c>
      <c r="N199" s="13">
        <v>4.09</v>
      </c>
      <c r="O199" s="13">
        <f t="shared" si="16"/>
        <v>0</v>
      </c>
      <c r="P199" s="13">
        <v>-0.23</v>
      </c>
      <c r="Q199" s="13">
        <v>-0.21</v>
      </c>
      <c r="R199" s="13">
        <f t="shared" si="17"/>
        <v>-2.0000000000000018E-2</v>
      </c>
      <c r="S199" s="13"/>
      <c r="T199" s="13"/>
      <c r="U199" s="13"/>
      <c r="V199" s="13"/>
      <c r="W199" s="13"/>
    </row>
    <row r="200" spans="1:23" x14ac:dyDescent="0.3">
      <c r="A200" s="18" t="str">
        <f>IF(K200="","",MAX($A$15:A199)+1)</f>
        <v/>
      </c>
      <c r="B200" s="18">
        <v>7</v>
      </c>
      <c r="C200" s="18" t="str">
        <f t="shared" si="18"/>
        <v/>
      </c>
      <c r="D200" s="18" t="str">
        <f>IF(INDEX([1]DataVD!$K$166:$K$242,MATCH($J200,[1]DataVD!$I$166:$I$242,0),1)=$M200,2,"")</f>
        <v/>
      </c>
      <c r="E200" s="18" t="str">
        <f t="shared" si="19"/>
        <v/>
      </c>
      <c r="F200" s="18" t="str">
        <f t="shared" si="20"/>
        <v/>
      </c>
      <c r="G200" s="18" t="str">
        <f t="shared" si="21"/>
        <v/>
      </c>
      <c r="H200" s="18" t="str">
        <f>IF(INDEX([1]DataVD!$L$166:$L$242,MATCH($J200,[1]DataVD!$I$166:$I$242,0),1)=$M200,5,"")</f>
        <v/>
      </c>
      <c r="I200" s="25">
        <f t="shared" si="22"/>
        <v>6</v>
      </c>
      <c r="J200" s="18" t="s">
        <v>70</v>
      </c>
      <c r="K200" s="11"/>
      <c r="L200" s="13" t="s">
        <v>33</v>
      </c>
      <c r="M200" s="13">
        <v>3.86</v>
      </c>
      <c r="N200" s="13">
        <v>3.85</v>
      </c>
      <c r="O200" s="13">
        <f t="shared" si="16"/>
        <v>-9.9999999999997868E-3</v>
      </c>
      <c r="P200" s="13">
        <v>0.06</v>
      </c>
      <c r="Q200" s="13">
        <v>7.0000000000000007E-2</v>
      </c>
      <c r="R200" s="13">
        <f t="shared" si="17"/>
        <v>1.0000000000000009E-2</v>
      </c>
      <c r="S200" s="13"/>
      <c r="T200" s="13"/>
      <c r="U200" s="13"/>
      <c r="V200" s="13"/>
      <c r="W200" s="13"/>
    </row>
    <row r="201" spans="1:23" x14ac:dyDescent="0.3">
      <c r="A201" s="19">
        <f>IF(K201="","",MAX($A$15:A200)+1)</f>
        <v>18</v>
      </c>
      <c r="B201" s="19">
        <v>4</v>
      </c>
      <c r="C201" s="19">
        <f t="shared" si="18"/>
        <v>1</v>
      </c>
      <c r="D201" s="19" t="str">
        <f>IF(INDEX([1]DataVD!$K$166:$K$242,MATCH($J201,[1]DataVD!$I$166:$I$242,0),1)=$M201,2,"")</f>
        <v/>
      </c>
      <c r="E201" s="19" t="str">
        <f t="shared" si="19"/>
        <v/>
      </c>
      <c r="F201" s="19" t="str">
        <f t="shared" si="20"/>
        <v/>
      </c>
      <c r="G201" s="19" t="str">
        <f t="shared" si="21"/>
        <v/>
      </c>
      <c r="H201" s="19" t="str">
        <f>IF(INDEX([1]DataVD!$L$166:$L$242,MATCH($J201,[1]DataVD!$I$166:$I$242,0),1)=$M201,5,"")</f>
        <v/>
      </c>
      <c r="I201" s="25" t="str">
        <f t="shared" si="22"/>
        <v/>
      </c>
      <c r="J201" s="18" t="s">
        <v>71</v>
      </c>
      <c r="K201" s="15">
        <v>320</v>
      </c>
      <c r="L201" s="16" t="s">
        <v>31</v>
      </c>
      <c r="M201" s="16">
        <v>1.69</v>
      </c>
      <c r="N201" s="16">
        <v>1.73</v>
      </c>
      <c r="O201" s="16">
        <f t="shared" si="16"/>
        <v>4.0000000000000036E-2</v>
      </c>
      <c r="P201" s="16">
        <v>1.1100000000000001</v>
      </c>
      <c r="Q201" s="16">
        <v>1.1000000000000001</v>
      </c>
      <c r="R201" s="16">
        <f t="shared" si="17"/>
        <v>-1.0000000000000009E-2</v>
      </c>
      <c r="S201" s="16">
        <v>5.12</v>
      </c>
      <c r="T201" s="16">
        <v>14.31</v>
      </c>
      <c r="U201" s="16">
        <v>3.69</v>
      </c>
      <c r="V201" s="16">
        <v>5.79</v>
      </c>
      <c r="W201" s="16"/>
    </row>
    <row r="202" spans="1:23" x14ac:dyDescent="0.3">
      <c r="A202" s="19" t="str">
        <f>IF(K202="","",MAX($A$15:A201)+1)</f>
        <v/>
      </c>
      <c r="B202" s="19">
        <v>3</v>
      </c>
      <c r="C202" s="19" t="str">
        <f t="shared" si="18"/>
        <v/>
      </c>
      <c r="D202" s="19">
        <f>IF(INDEX([1]DataVD!$K$166:$K$242,MATCH($J202,[1]DataVD!$I$166:$I$242,0),1)=$M202,2,"")</f>
        <v>2</v>
      </c>
      <c r="E202" s="19" t="str">
        <f t="shared" si="19"/>
        <v/>
      </c>
      <c r="F202" s="19" t="str">
        <f t="shared" si="20"/>
        <v/>
      </c>
      <c r="G202" s="19" t="str">
        <f t="shared" si="21"/>
        <v/>
      </c>
      <c r="H202" s="19" t="str">
        <f>IF(INDEX([1]DataVD!$L$166:$L$242,MATCH($J202,[1]DataVD!$I$166:$I$242,0),1)=$M202,5,"")</f>
        <v/>
      </c>
      <c r="I202" s="25" t="str">
        <f t="shared" si="22"/>
        <v/>
      </c>
      <c r="J202" s="18" t="s">
        <v>71</v>
      </c>
      <c r="K202" s="14"/>
      <c r="L202" s="16" t="s">
        <v>31</v>
      </c>
      <c r="M202" s="16">
        <v>3.69</v>
      </c>
      <c r="N202" s="16">
        <v>3.64</v>
      </c>
      <c r="O202" s="16">
        <f t="shared" si="16"/>
        <v>-4.9999999999999822E-2</v>
      </c>
      <c r="P202" s="16">
        <v>1.1200000000000001</v>
      </c>
      <c r="Q202" s="16">
        <v>1.1100000000000001</v>
      </c>
      <c r="R202" s="16">
        <f t="shared" si="17"/>
        <v>-1.0000000000000009E-2</v>
      </c>
      <c r="S202" s="16"/>
      <c r="T202" s="16"/>
      <c r="U202" s="16"/>
      <c r="V202" s="16"/>
      <c r="W202" s="16"/>
    </row>
    <row r="203" spans="1:23" x14ac:dyDescent="0.3">
      <c r="A203" s="19" t="str">
        <f>IF(K203="","",MAX($A$15:A202)+1)</f>
        <v/>
      </c>
      <c r="B203" s="19">
        <v>2</v>
      </c>
      <c r="C203" s="19" t="str">
        <f t="shared" si="18"/>
        <v/>
      </c>
      <c r="D203" s="19" t="str">
        <f>IF(INDEX([1]DataVD!$K$166:$K$242,MATCH($J203,[1]DataVD!$I$166:$I$242,0),1)=$M203,2,"")</f>
        <v/>
      </c>
      <c r="E203" s="19">
        <f t="shared" si="19"/>
        <v>3</v>
      </c>
      <c r="F203" s="19" t="str">
        <f t="shared" si="20"/>
        <v/>
      </c>
      <c r="G203" s="19" t="str">
        <f t="shared" si="21"/>
        <v/>
      </c>
      <c r="H203" s="19" t="str">
        <f>IF(INDEX([1]DataVD!$L$166:$L$242,MATCH($J203,[1]DataVD!$I$166:$I$242,0),1)=$M203,5,"")</f>
        <v/>
      </c>
      <c r="I203" s="25" t="str">
        <f t="shared" si="22"/>
        <v/>
      </c>
      <c r="J203" s="18" t="s">
        <v>71</v>
      </c>
      <c r="K203" s="14"/>
      <c r="L203" s="16" t="s">
        <v>31</v>
      </c>
      <c r="M203" s="16">
        <v>3.39</v>
      </c>
      <c r="N203" s="16">
        <v>3.4</v>
      </c>
      <c r="O203" s="16">
        <f t="shared" si="16"/>
        <v>9.9999999999997868E-3</v>
      </c>
      <c r="P203" s="16">
        <v>0.82</v>
      </c>
      <c r="Q203" s="16">
        <v>0.82</v>
      </c>
      <c r="R203" s="16">
        <f t="shared" si="17"/>
        <v>0</v>
      </c>
      <c r="S203" s="16"/>
      <c r="T203" s="16"/>
      <c r="U203" s="16"/>
      <c r="V203" s="16"/>
      <c r="W203" s="16"/>
    </row>
    <row r="204" spans="1:23" hidden="1" x14ac:dyDescent="0.3">
      <c r="A204" s="19" t="str">
        <f>IF(K204="","",MAX($A$15:A203)+1)</f>
        <v/>
      </c>
      <c r="B204" s="19">
        <v>1</v>
      </c>
      <c r="C204" s="19" t="str">
        <f t="shared" si="18"/>
        <v/>
      </c>
      <c r="D204" s="19" t="str">
        <f>IF(INDEX([1]DataVD!$K$166:$K$242,MATCH($J204,[1]DataVD!$I$166:$I$242,0),1)=$M204,2,"")</f>
        <v/>
      </c>
      <c r="E204" s="19" t="str">
        <f t="shared" si="19"/>
        <v/>
      </c>
      <c r="F204" s="19" t="str">
        <f t="shared" si="20"/>
        <v/>
      </c>
      <c r="G204" s="19" t="str">
        <f t="shared" si="21"/>
        <v/>
      </c>
      <c r="H204" s="19" t="str">
        <f>IF(INDEX([1]DataVD!$L$166:$L$242,MATCH($J204,[1]DataVD!$I$166:$I$242,0),1)=$M204,5,"")</f>
        <v/>
      </c>
      <c r="I204" s="25" t="str">
        <f t="shared" si="22"/>
        <v/>
      </c>
      <c r="J204" s="18" t="s">
        <v>71</v>
      </c>
      <c r="K204" s="14"/>
      <c r="L204" s="16" t="s">
        <v>31</v>
      </c>
      <c r="M204" s="16">
        <v>1.34</v>
      </c>
      <c r="N204" s="16">
        <v>1.35</v>
      </c>
      <c r="O204" s="16">
        <f t="shared" si="16"/>
        <v>1.0000000000000009E-2</v>
      </c>
      <c r="P204" s="16">
        <v>0.81</v>
      </c>
      <c r="Q204" s="16">
        <v>0.82</v>
      </c>
      <c r="R204" s="16">
        <f t="shared" si="17"/>
        <v>9.9999999999998979E-3</v>
      </c>
      <c r="S204" s="16"/>
      <c r="T204" s="16"/>
      <c r="U204" s="16"/>
      <c r="V204" s="16"/>
      <c r="W204" s="16"/>
    </row>
    <row r="205" spans="1:23" x14ac:dyDescent="0.3">
      <c r="A205" s="19" t="str">
        <f>IF(K205="","",MAX($A$15:A204)+1)</f>
        <v/>
      </c>
      <c r="B205" s="19">
        <v>0</v>
      </c>
      <c r="C205" s="19" t="str">
        <f t="shared" si="18"/>
        <v/>
      </c>
      <c r="D205" s="19" t="str">
        <f>IF(INDEX([1]DataVD!$K$166:$K$242,MATCH($J205,[1]DataVD!$I$166:$I$242,0),1)=$M205,2,"")</f>
        <v/>
      </c>
      <c r="E205" s="19" t="str">
        <f t="shared" si="19"/>
        <v/>
      </c>
      <c r="F205" s="19">
        <f t="shared" si="20"/>
        <v>0</v>
      </c>
      <c r="G205" s="19" t="str">
        <f t="shared" si="21"/>
        <v/>
      </c>
      <c r="H205" s="19" t="str">
        <f>IF(INDEX([1]DataVD!$L$166:$L$242,MATCH($J205,[1]DataVD!$I$166:$I$242,0),1)=$M205,5,"")</f>
        <v/>
      </c>
      <c r="I205" s="25" t="str">
        <f t="shared" si="22"/>
        <v/>
      </c>
      <c r="J205" s="18" t="s">
        <v>71</v>
      </c>
      <c r="K205" s="14"/>
      <c r="L205" s="16" t="s">
        <v>32</v>
      </c>
      <c r="M205" s="16">
        <v>0</v>
      </c>
      <c r="N205" s="16">
        <v>0</v>
      </c>
      <c r="O205" s="16">
        <f t="shared" si="16"/>
        <v>0</v>
      </c>
      <c r="P205" s="16">
        <v>-0.56999999999999995</v>
      </c>
      <c r="Q205" s="16">
        <v>-0.56000000000000005</v>
      </c>
      <c r="R205" s="16">
        <f t="shared" si="17"/>
        <v>-9.9999999999998979E-3</v>
      </c>
      <c r="S205" s="16"/>
      <c r="T205" s="16"/>
      <c r="U205" s="16"/>
      <c r="V205" s="16"/>
      <c r="W205" s="16"/>
    </row>
    <row r="206" spans="1:23" hidden="1" x14ac:dyDescent="0.3">
      <c r="A206" s="19" t="str">
        <f>IF(K206="","",MAX($A$15:A205)+1)</f>
        <v/>
      </c>
      <c r="B206" s="19">
        <v>1</v>
      </c>
      <c r="C206" s="19" t="str">
        <f t="shared" si="18"/>
        <v/>
      </c>
      <c r="D206" s="19" t="str">
        <f>IF(INDEX([1]DataVD!$K$166:$K$242,MATCH($J206,[1]DataVD!$I$166:$I$242,0),1)=$M206,2,"")</f>
        <v/>
      </c>
      <c r="E206" s="19" t="str">
        <f t="shared" si="19"/>
        <v/>
      </c>
      <c r="F206" s="19" t="str">
        <f t="shared" si="20"/>
        <v/>
      </c>
      <c r="G206" s="19" t="str">
        <f t="shared" si="21"/>
        <v/>
      </c>
      <c r="H206" s="19" t="str">
        <f>IF(INDEX([1]DataVD!$L$166:$L$242,MATCH($J206,[1]DataVD!$I$166:$I$242,0),1)=$M206,5,"")</f>
        <v/>
      </c>
      <c r="I206" s="25" t="str">
        <f t="shared" si="22"/>
        <v/>
      </c>
      <c r="J206" s="18" t="s">
        <v>71</v>
      </c>
      <c r="K206" s="14"/>
      <c r="L206" s="16" t="s">
        <v>33</v>
      </c>
      <c r="M206" s="16">
        <v>4.49</v>
      </c>
      <c r="N206" s="16">
        <v>4.46</v>
      </c>
      <c r="O206" s="16">
        <f t="shared" ref="O206:O269" si="25">ABS(N206)-ABS(M206)</f>
        <v>-3.0000000000000249E-2</v>
      </c>
      <c r="P206" s="16">
        <v>-0.6</v>
      </c>
      <c r="Q206" s="16">
        <v>-0.62</v>
      </c>
      <c r="R206" s="16">
        <f t="shared" ref="R206:R269" si="26">ABS(Q206)-ABS(P206)</f>
        <v>2.0000000000000018E-2</v>
      </c>
      <c r="S206" s="16"/>
      <c r="T206" s="16"/>
      <c r="U206" s="16"/>
      <c r="V206" s="16"/>
      <c r="W206" s="16"/>
    </row>
    <row r="207" spans="1:23" x14ac:dyDescent="0.3">
      <c r="A207" s="19" t="str">
        <f>IF(K207="","",MAX($A$15:A206)+1)</f>
        <v/>
      </c>
      <c r="B207" s="19">
        <v>2</v>
      </c>
      <c r="C207" s="19" t="str">
        <f t="shared" ref="C207:C270" si="27">IF(K207&gt;0,1,"")</f>
        <v/>
      </c>
      <c r="D207" s="19" t="str">
        <f>IF(INDEX([1]DataVD!$K$166:$K$242,MATCH($J207,[1]DataVD!$I$166:$I$242,0),1)=$M207,2,"")</f>
        <v/>
      </c>
      <c r="E207" s="19" t="str">
        <f t="shared" ref="E207:E270" si="28">IF(D206=2,3,"")</f>
        <v/>
      </c>
      <c r="F207" s="19" t="str">
        <f t="shared" ref="F207:F270" si="29">IF(L207="Tim",0,"")</f>
        <v/>
      </c>
      <c r="G207" s="19">
        <f t="shared" ref="G207:G270" si="30">IF(H208=5,4,"")</f>
        <v>4</v>
      </c>
      <c r="H207" s="19" t="str">
        <f>IF(INDEX([1]DataVD!$L$166:$L$242,MATCH($J207,[1]DataVD!$I$166:$I$242,0),1)=$M207,5,"")</f>
        <v/>
      </c>
      <c r="I207" s="25" t="str">
        <f t="shared" ref="I207:I270" si="31">IF(K208&gt;0,6,"")</f>
        <v/>
      </c>
      <c r="J207" s="18" t="s">
        <v>71</v>
      </c>
      <c r="K207" s="14"/>
      <c r="L207" s="16" t="s">
        <v>33</v>
      </c>
      <c r="M207" s="16">
        <v>5.49</v>
      </c>
      <c r="N207" s="16">
        <v>5.46</v>
      </c>
      <c r="O207" s="16">
        <f t="shared" si="25"/>
        <v>-3.0000000000000249E-2</v>
      </c>
      <c r="P207" s="16">
        <v>-0.59</v>
      </c>
      <c r="Q207" s="16">
        <v>-0.6</v>
      </c>
      <c r="R207" s="16">
        <f t="shared" si="26"/>
        <v>1.0000000000000009E-2</v>
      </c>
      <c r="S207" s="16"/>
      <c r="T207" s="16"/>
      <c r="U207" s="16"/>
      <c r="V207" s="16"/>
      <c r="W207" s="16"/>
    </row>
    <row r="208" spans="1:23" x14ac:dyDescent="0.3">
      <c r="A208" s="19" t="str">
        <f>IF(K208="","",MAX($A$15:A207)+1)</f>
        <v/>
      </c>
      <c r="B208" s="19">
        <v>3</v>
      </c>
      <c r="C208" s="19" t="str">
        <f t="shared" si="27"/>
        <v/>
      </c>
      <c r="D208" s="19" t="str">
        <f>IF(INDEX([1]DataVD!$K$166:$K$242,MATCH($J208,[1]DataVD!$I$166:$I$242,0),1)=$M208,2,"")</f>
        <v/>
      </c>
      <c r="E208" s="19" t="str">
        <f t="shared" si="28"/>
        <v/>
      </c>
      <c r="F208" s="19" t="str">
        <f t="shared" si="29"/>
        <v/>
      </c>
      <c r="G208" s="19" t="str">
        <f t="shared" si="30"/>
        <v/>
      </c>
      <c r="H208" s="19">
        <f>IF(INDEX([1]DataVD!$L$166:$L$242,MATCH($J208,[1]DataVD!$I$166:$I$242,0),1)=$M208,5,"")</f>
        <v>5</v>
      </c>
      <c r="I208" s="25" t="str">
        <f t="shared" si="31"/>
        <v/>
      </c>
      <c r="J208" s="18" t="s">
        <v>71</v>
      </c>
      <c r="K208" s="14"/>
      <c r="L208" s="16" t="s">
        <v>33</v>
      </c>
      <c r="M208" s="16">
        <v>5.79</v>
      </c>
      <c r="N208" s="16">
        <v>5.84</v>
      </c>
      <c r="O208" s="16">
        <f t="shared" si="25"/>
        <v>4.9999999999999822E-2</v>
      </c>
      <c r="P208" s="16">
        <v>-0.28999999999999998</v>
      </c>
      <c r="Q208" s="16">
        <v>-0.3</v>
      </c>
      <c r="R208" s="16">
        <f t="shared" si="26"/>
        <v>1.0000000000000009E-2</v>
      </c>
      <c r="S208" s="16"/>
      <c r="T208" s="16"/>
      <c r="U208" s="16"/>
      <c r="V208" s="16"/>
      <c r="W208" s="16"/>
    </row>
    <row r="209" spans="1:23" hidden="1" x14ac:dyDescent="0.3">
      <c r="A209" s="19" t="str">
        <f>IF(K209="","",MAX($A$15:A208)+1)</f>
        <v/>
      </c>
      <c r="B209" s="19">
        <v>4</v>
      </c>
      <c r="C209" s="19" t="str">
        <f t="shared" si="27"/>
        <v/>
      </c>
      <c r="D209" s="19" t="str">
        <f>IF(INDEX([1]DataVD!$K$166:$K$242,MATCH($J209,[1]DataVD!$I$166:$I$242,0),1)=$M209,2,"")</f>
        <v/>
      </c>
      <c r="E209" s="19" t="str">
        <f t="shared" si="28"/>
        <v/>
      </c>
      <c r="F209" s="19" t="str">
        <f t="shared" si="29"/>
        <v/>
      </c>
      <c r="G209" s="19" t="str">
        <f t="shared" si="30"/>
        <v/>
      </c>
      <c r="H209" s="19" t="str">
        <f>IF(INDEX([1]DataVD!$L$166:$L$242,MATCH($J209,[1]DataVD!$I$166:$I$242,0),1)=$M209,5,"")</f>
        <v/>
      </c>
      <c r="I209" s="25" t="str">
        <f t="shared" si="31"/>
        <v/>
      </c>
      <c r="J209" s="18" t="s">
        <v>71</v>
      </c>
      <c r="K209" s="14"/>
      <c r="L209" s="16" t="s">
        <v>33</v>
      </c>
      <c r="M209" s="16">
        <v>4.49</v>
      </c>
      <c r="N209" s="16">
        <v>4.51</v>
      </c>
      <c r="O209" s="16">
        <f t="shared" si="25"/>
        <v>1.9999999999999574E-2</v>
      </c>
      <c r="P209" s="16">
        <v>-0.3</v>
      </c>
      <c r="Q209" s="16">
        <v>-0.28000000000000003</v>
      </c>
      <c r="R209" s="16">
        <f t="shared" si="26"/>
        <v>-1.9999999999999962E-2</v>
      </c>
      <c r="S209" s="16"/>
      <c r="T209" s="16"/>
      <c r="U209" s="16"/>
      <c r="V209" s="16"/>
      <c r="W209" s="16"/>
    </row>
    <row r="210" spans="1:23" x14ac:dyDescent="0.3">
      <c r="A210" s="19" t="str">
        <f>IF(K210="","",MAX($A$15:A209)+1)</f>
        <v/>
      </c>
      <c r="B210" s="19">
        <v>5</v>
      </c>
      <c r="C210" s="19" t="str">
        <f t="shared" si="27"/>
        <v/>
      </c>
      <c r="D210" s="19" t="str">
        <f>IF(INDEX([1]DataVD!$K$166:$K$242,MATCH($J210,[1]DataVD!$I$166:$I$242,0),1)=$M210,2,"")</f>
        <v/>
      </c>
      <c r="E210" s="19" t="str">
        <f t="shared" si="28"/>
        <v/>
      </c>
      <c r="F210" s="19" t="str">
        <f t="shared" si="29"/>
        <v/>
      </c>
      <c r="G210" s="19" t="str">
        <f t="shared" si="30"/>
        <v/>
      </c>
      <c r="H210" s="19" t="str">
        <f>IF(INDEX([1]DataVD!$L$166:$L$242,MATCH($J210,[1]DataVD!$I$166:$I$242,0),1)=$M210,5,"")</f>
        <v/>
      </c>
      <c r="I210" s="25">
        <f t="shared" si="31"/>
        <v>6</v>
      </c>
      <c r="J210" s="18" t="s">
        <v>71</v>
      </c>
      <c r="K210" s="14"/>
      <c r="L210" s="16" t="s">
        <v>33</v>
      </c>
      <c r="M210" s="16">
        <v>3.79</v>
      </c>
      <c r="N210" s="16">
        <v>3.77</v>
      </c>
      <c r="O210" s="16">
        <f t="shared" si="25"/>
        <v>-2.0000000000000018E-2</v>
      </c>
      <c r="P210" s="16">
        <v>-0.3</v>
      </c>
      <c r="Q210" s="16">
        <v>-0.31</v>
      </c>
      <c r="R210" s="16">
        <f t="shared" si="26"/>
        <v>1.0000000000000009E-2</v>
      </c>
      <c r="S210" s="16"/>
      <c r="T210" s="16"/>
      <c r="U210" s="16"/>
      <c r="V210" s="16"/>
      <c r="W210" s="16"/>
    </row>
    <row r="211" spans="1:23" x14ac:dyDescent="0.3">
      <c r="A211" s="18">
        <f>IF(K211="","",MAX($A$15:A210)+1)</f>
        <v>19</v>
      </c>
      <c r="B211" s="18">
        <v>7</v>
      </c>
      <c r="C211" s="18">
        <f t="shared" si="27"/>
        <v>1</v>
      </c>
      <c r="D211" s="18" t="str">
        <f>IF(INDEX([1]DataVD!$K$166:$K$242,MATCH($J211,[1]DataVD!$I$166:$I$242,0),1)=$M211,2,"")</f>
        <v/>
      </c>
      <c r="E211" s="18" t="str">
        <f t="shared" si="28"/>
        <v/>
      </c>
      <c r="F211" s="18" t="str">
        <f t="shared" si="29"/>
        <v/>
      </c>
      <c r="G211" s="18" t="str">
        <f t="shared" si="30"/>
        <v/>
      </c>
      <c r="H211" s="18" t="str">
        <f>IF(INDEX([1]DataVD!$L$166:$L$242,MATCH($J211,[1]DataVD!$I$166:$I$242,0),1)=$M211,5,"")</f>
        <v/>
      </c>
      <c r="I211" s="25" t="str">
        <f t="shared" si="31"/>
        <v/>
      </c>
      <c r="J211" s="18" t="s">
        <v>72</v>
      </c>
      <c r="K211" s="12">
        <v>340</v>
      </c>
      <c r="L211" s="13" t="s">
        <v>31</v>
      </c>
      <c r="M211" s="13">
        <v>2.64</v>
      </c>
      <c r="N211" s="13">
        <v>2.59</v>
      </c>
      <c r="O211" s="13">
        <f t="shared" si="25"/>
        <v>-5.0000000000000266E-2</v>
      </c>
      <c r="P211" s="13">
        <v>-0.11</v>
      </c>
      <c r="Q211" s="13">
        <v>-0.09</v>
      </c>
      <c r="R211" s="13">
        <f t="shared" si="26"/>
        <v>-2.0000000000000004E-2</v>
      </c>
      <c r="S211" s="13">
        <v>1.94</v>
      </c>
      <c r="T211" s="13">
        <v>13.72</v>
      </c>
      <c r="U211" s="13">
        <v>4.22</v>
      </c>
      <c r="V211" s="13">
        <v>4.0199999999999996</v>
      </c>
      <c r="W211" s="13"/>
    </row>
    <row r="212" spans="1:23" hidden="1" x14ac:dyDescent="0.3">
      <c r="A212" s="18" t="str">
        <f>IF(K212="","",MAX($A$15:A211)+1)</f>
        <v/>
      </c>
      <c r="B212" s="18">
        <v>6</v>
      </c>
      <c r="C212" s="18" t="str">
        <f t="shared" si="27"/>
        <v/>
      </c>
      <c r="D212" s="18" t="str">
        <f>IF(INDEX([1]DataVD!$K$166:$K$242,MATCH($J212,[1]DataVD!$I$166:$I$242,0),1)=$M212,2,"")</f>
        <v/>
      </c>
      <c r="E212" s="18" t="str">
        <f t="shared" si="28"/>
        <v/>
      </c>
      <c r="F212" s="18" t="str">
        <f t="shared" si="29"/>
        <v/>
      </c>
      <c r="G212" s="18" t="str">
        <f t="shared" si="30"/>
        <v/>
      </c>
      <c r="H212" s="18" t="str">
        <f>IF(INDEX([1]DataVD!$L$166:$L$242,MATCH($J212,[1]DataVD!$I$166:$I$242,0),1)=$M212,5,"")</f>
        <v/>
      </c>
      <c r="I212" s="25" t="str">
        <f t="shared" si="31"/>
        <v/>
      </c>
      <c r="J212" s="18" t="s">
        <v>72</v>
      </c>
      <c r="K212" s="11"/>
      <c r="L212" s="13" t="s">
        <v>31</v>
      </c>
      <c r="M212" s="13">
        <v>3.56</v>
      </c>
      <c r="N212" s="13">
        <v>3.56</v>
      </c>
      <c r="O212" s="13">
        <f t="shared" si="25"/>
        <v>0</v>
      </c>
      <c r="P212" s="13">
        <v>-0.1</v>
      </c>
      <c r="Q212" s="13">
        <v>-0.09</v>
      </c>
      <c r="R212" s="13">
        <f t="shared" si="26"/>
        <v>-1.0000000000000009E-2</v>
      </c>
      <c r="S212" s="13"/>
      <c r="T212" s="13"/>
      <c r="U212" s="13"/>
      <c r="V212" s="13"/>
      <c r="W212" s="13"/>
    </row>
    <row r="213" spans="1:23" x14ac:dyDescent="0.3">
      <c r="A213" s="18" t="str">
        <f>IF(K213="","",MAX($A$15:A212)+1)</f>
        <v/>
      </c>
      <c r="B213" s="18">
        <v>5</v>
      </c>
      <c r="C213" s="18" t="str">
        <f t="shared" si="27"/>
        <v/>
      </c>
      <c r="D213" s="18">
        <f>IF(INDEX([1]DataVD!$K$166:$K$242,MATCH($J213,[1]DataVD!$I$166:$I$242,0),1)=$M213,2,"")</f>
        <v>2</v>
      </c>
      <c r="E213" s="18" t="str">
        <f t="shared" si="28"/>
        <v/>
      </c>
      <c r="F213" s="18" t="str">
        <f t="shared" si="29"/>
        <v/>
      </c>
      <c r="G213" s="18" t="str">
        <f t="shared" si="30"/>
        <v/>
      </c>
      <c r="H213" s="18" t="str">
        <f>IF(INDEX([1]DataVD!$L$166:$L$242,MATCH($J213,[1]DataVD!$I$166:$I$242,0),1)=$M213,5,"")</f>
        <v/>
      </c>
      <c r="I213" s="25" t="str">
        <f t="shared" si="31"/>
        <v/>
      </c>
      <c r="J213" s="18" t="s">
        <v>72</v>
      </c>
      <c r="K213" s="11"/>
      <c r="L213" s="13" t="s">
        <v>31</v>
      </c>
      <c r="M213" s="13">
        <v>4.22</v>
      </c>
      <c r="N213" s="13">
        <v>4.18</v>
      </c>
      <c r="O213" s="13">
        <f t="shared" si="25"/>
        <v>-4.0000000000000036E-2</v>
      </c>
      <c r="P213" s="13">
        <v>0.76</v>
      </c>
      <c r="Q213" s="13">
        <v>0.74</v>
      </c>
      <c r="R213" s="13">
        <f t="shared" si="26"/>
        <v>-2.0000000000000018E-2</v>
      </c>
      <c r="S213" s="13"/>
      <c r="T213" s="13"/>
      <c r="U213" s="13"/>
      <c r="V213" s="13"/>
      <c r="W213" s="13"/>
    </row>
    <row r="214" spans="1:23" x14ac:dyDescent="0.3">
      <c r="A214" s="18" t="str">
        <f>IF(K214="","",MAX($A$15:A213)+1)</f>
        <v/>
      </c>
      <c r="B214" s="18">
        <v>4</v>
      </c>
      <c r="C214" s="18" t="str">
        <f t="shared" si="27"/>
        <v/>
      </c>
      <c r="D214" s="18" t="str">
        <f>IF(INDEX([1]DataVD!$K$166:$K$242,MATCH($J214,[1]DataVD!$I$166:$I$242,0),1)=$M214,2,"")</f>
        <v/>
      </c>
      <c r="E214" s="18">
        <f t="shared" si="28"/>
        <v>3</v>
      </c>
      <c r="F214" s="18" t="str">
        <f t="shared" si="29"/>
        <v/>
      </c>
      <c r="G214" s="18" t="str">
        <f t="shared" si="30"/>
        <v/>
      </c>
      <c r="H214" s="18" t="str">
        <f>IF(INDEX([1]DataVD!$L$166:$L$242,MATCH($J214,[1]DataVD!$I$166:$I$242,0),1)=$M214,5,"")</f>
        <v/>
      </c>
      <c r="I214" s="25" t="str">
        <f t="shared" si="31"/>
        <v/>
      </c>
      <c r="J214" s="18" t="s">
        <v>72</v>
      </c>
      <c r="K214" s="11"/>
      <c r="L214" s="13" t="s">
        <v>31</v>
      </c>
      <c r="M214" s="13">
        <v>4.04</v>
      </c>
      <c r="N214" s="13">
        <v>4.09</v>
      </c>
      <c r="O214" s="13">
        <f t="shared" si="25"/>
        <v>4.9999999999999822E-2</v>
      </c>
      <c r="P214" s="13">
        <v>0.23</v>
      </c>
      <c r="Q214" s="13">
        <v>0.22</v>
      </c>
      <c r="R214" s="13">
        <f t="shared" si="26"/>
        <v>-1.0000000000000009E-2</v>
      </c>
      <c r="S214" s="13"/>
      <c r="T214" s="13"/>
      <c r="U214" s="13"/>
      <c r="V214" s="13"/>
      <c r="W214" s="13"/>
    </row>
    <row r="215" spans="1:23" hidden="1" x14ac:dyDescent="0.3">
      <c r="A215" s="18" t="str">
        <f>IF(K215="","",MAX($A$15:A214)+1)</f>
        <v/>
      </c>
      <c r="B215" s="18">
        <v>3</v>
      </c>
      <c r="C215" s="18" t="str">
        <f t="shared" si="27"/>
        <v/>
      </c>
      <c r="D215" s="18" t="str">
        <f>IF(INDEX([1]DataVD!$K$166:$K$242,MATCH($J215,[1]DataVD!$I$166:$I$242,0),1)=$M215,2,"")</f>
        <v/>
      </c>
      <c r="E215" s="18" t="str">
        <f t="shared" si="28"/>
        <v/>
      </c>
      <c r="F215" s="18" t="str">
        <f t="shared" si="29"/>
        <v/>
      </c>
      <c r="G215" s="18" t="str">
        <f t="shared" si="30"/>
        <v/>
      </c>
      <c r="H215" s="18" t="str">
        <f>IF(INDEX([1]DataVD!$L$166:$L$242,MATCH($J215,[1]DataVD!$I$166:$I$242,0),1)=$M215,5,"")</f>
        <v/>
      </c>
      <c r="I215" s="25" t="str">
        <f t="shared" si="31"/>
        <v/>
      </c>
      <c r="J215" s="18" t="s">
        <v>72</v>
      </c>
      <c r="K215" s="11"/>
      <c r="L215" s="13" t="s">
        <v>31</v>
      </c>
      <c r="M215" s="13">
        <v>3.56</v>
      </c>
      <c r="N215" s="13">
        <v>3.6</v>
      </c>
      <c r="O215" s="13">
        <f t="shared" si="25"/>
        <v>4.0000000000000036E-2</v>
      </c>
      <c r="P215" s="13">
        <v>-0.4</v>
      </c>
      <c r="Q215" s="13">
        <v>-0.4</v>
      </c>
      <c r="R215" s="13">
        <f t="shared" si="26"/>
        <v>0</v>
      </c>
      <c r="S215" s="13"/>
      <c r="T215" s="13"/>
      <c r="U215" s="13"/>
      <c r="V215" s="13"/>
      <c r="W215" s="13"/>
    </row>
    <row r="216" spans="1:23" hidden="1" x14ac:dyDescent="0.3">
      <c r="A216" s="18" t="str">
        <f>IF(K216="","",MAX($A$15:A215)+1)</f>
        <v/>
      </c>
      <c r="B216" s="18">
        <v>2</v>
      </c>
      <c r="C216" s="18" t="str">
        <f t="shared" si="27"/>
        <v/>
      </c>
      <c r="D216" s="18" t="str">
        <f>IF(INDEX([1]DataVD!$K$166:$K$242,MATCH($J216,[1]DataVD!$I$166:$I$242,0),1)=$M216,2,"")</f>
        <v/>
      </c>
      <c r="E216" s="18" t="str">
        <f t="shared" si="28"/>
        <v/>
      </c>
      <c r="F216" s="18" t="str">
        <f t="shared" si="29"/>
        <v/>
      </c>
      <c r="G216" s="18" t="str">
        <f t="shared" si="30"/>
        <v/>
      </c>
      <c r="H216" s="18" t="str">
        <f>IF(INDEX([1]DataVD!$L$166:$L$242,MATCH($J216,[1]DataVD!$I$166:$I$242,0),1)=$M216,5,"")</f>
        <v/>
      </c>
      <c r="I216" s="25" t="str">
        <f t="shared" si="31"/>
        <v/>
      </c>
      <c r="J216" s="18" t="s">
        <v>72</v>
      </c>
      <c r="K216" s="11"/>
      <c r="L216" s="13" t="s">
        <v>31</v>
      </c>
      <c r="M216" s="13">
        <v>1</v>
      </c>
      <c r="N216" s="13">
        <v>0.97</v>
      </c>
      <c r="O216" s="13">
        <f t="shared" si="25"/>
        <v>-3.0000000000000027E-2</v>
      </c>
      <c r="P216" s="13">
        <v>-0.42</v>
      </c>
      <c r="Q216" s="13">
        <v>-0.43</v>
      </c>
      <c r="R216" s="13">
        <f t="shared" si="26"/>
        <v>1.0000000000000009E-2</v>
      </c>
      <c r="S216" s="13"/>
      <c r="T216" s="13"/>
      <c r="U216" s="13"/>
      <c r="V216" s="13"/>
      <c r="W216" s="13"/>
    </row>
    <row r="217" spans="1:23" hidden="1" x14ac:dyDescent="0.3">
      <c r="A217" s="18" t="str">
        <f>IF(K217="","",MAX($A$15:A216)+1)</f>
        <v/>
      </c>
      <c r="B217" s="18">
        <v>1</v>
      </c>
      <c r="C217" s="18" t="str">
        <f t="shared" si="27"/>
        <v/>
      </c>
      <c r="D217" s="18" t="str">
        <f>IF(INDEX([1]DataVD!$K$166:$K$242,MATCH($J217,[1]DataVD!$I$166:$I$242,0),1)=$M217,2,"")</f>
        <v/>
      </c>
      <c r="E217" s="18" t="str">
        <f t="shared" si="28"/>
        <v/>
      </c>
      <c r="F217" s="18" t="str">
        <f t="shared" si="29"/>
        <v/>
      </c>
      <c r="G217" s="18" t="str">
        <f t="shared" si="30"/>
        <v/>
      </c>
      <c r="H217" s="18" t="str">
        <f>IF(INDEX([1]DataVD!$L$166:$L$242,MATCH($J217,[1]DataVD!$I$166:$I$242,0),1)=$M217,5,"")</f>
        <v/>
      </c>
      <c r="I217" s="25" t="str">
        <f t="shared" si="31"/>
        <v/>
      </c>
      <c r="J217" s="18" t="s">
        <v>72</v>
      </c>
      <c r="K217" s="11"/>
      <c r="L217" s="13" t="s">
        <v>31</v>
      </c>
      <c r="M217" s="13">
        <v>0.54</v>
      </c>
      <c r="N217" s="13">
        <v>0.56999999999999995</v>
      </c>
      <c r="O217" s="13">
        <f t="shared" si="25"/>
        <v>2.9999999999999916E-2</v>
      </c>
      <c r="P217" s="13">
        <v>0.6</v>
      </c>
      <c r="Q217" s="13">
        <v>0.61</v>
      </c>
      <c r="R217" s="13">
        <f t="shared" si="26"/>
        <v>1.0000000000000009E-2</v>
      </c>
      <c r="S217" s="13"/>
      <c r="T217" s="13"/>
      <c r="U217" s="13"/>
      <c r="V217" s="13"/>
      <c r="W217" s="13"/>
    </row>
    <row r="218" spans="1:23" x14ac:dyDescent="0.3">
      <c r="A218" s="18" t="str">
        <f>IF(K218="","",MAX($A$15:A217)+1)</f>
        <v/>
      </c>
      <c r="B218" s="18">
        <v>0</v>
      </c>
      <c r="C218" s="18" t="str">
        <f t="shared" si="27"/>
        <v/>
      </c>
      <c r="D218" s="18" t="str">
        <f>IF(INDEX([1]DataVD!$K$166:$K$242,MATCH($J218,[1]DataVD!$I$166:$I$242,0),1)=$M218,2,"")</f>
        <v/>
      </c>
      <c r="E218" s="18" t="str">
        <f t="shared" si="28"/>
        <v/>
      </c>
      <c r="F218" s="18">
        <f t="shared" si="29"/>
        <v>0</v>
      </c>
      <c r="G218" s="18" t="str">
        <f t="shared" si="30"/>
        <v/>
      </c>
      <c r="H218" s="18" t="str">
        <f>IF(INDEX([1]DataVD!$L$166:$L$242,MATCH($J218,[1]DataVD!$I$166:$I$242,0),1)=$M218,5,"")</f>
        <v/>
      </c>
      <c r="I218" s="25" t="str">
        <f t="shared" si="31"/>
        <v/>
      </c>
      <c r="J218" s="18" t="s">
        <v>72</v>
      </c>
      <c r="K218" s="11"/>
      <c r="L218" s="13" t="s">
        <v>32</v>
      </c>
      <c r="M218" s="13">
        <v>0</v>
      </c>
      <c r="N218" s="13">
        <v>0</v>
      </c>
      <c r="O218" s="13">
        <f t="shared" si="25"/>
        <v>0</v>
      </c>
      <c r="P218" s="13">
        <v>0.61</v>
      </c>
      <c r="Q218" s="13">
        <v>0.6</v>
      </c>
      <c r="R218" s="13">
        <f t="shared" si="26"/>
        <v>-1.0000000000000009E-2</v>
      </c>
      <c r="S218" s="13"/>
      <c r="T218" s="13"/>
      <c r="U218" s="13"/>
      <c r="V218" s="13"/>
      <c r="W218" s="13"/>
    </row>
    <row r="219" spans="1:23" x14ac:dyDescent="0.3">
      <c r="A219" s="18" t="str">
        <f>IF(K219="","",MAX($A$15:A218)+1)</f>
        <v/>
      </c>
      <c r="B219" s="18">
        <v>1</v>
      </c>
      <c r="C219" s="18" t="str">
        <f t="shared" si="27"/>
        <v/>
      </c>
      <c r="D219" s="18" t="str">
        <f>IF(INDEX([1]DataVD!$K$166:$K$242,MATCH($J219,[1]DataVD!$I$166:$I$242,0),1)=$M219,2,"")</f>
        <v/>
      </c>
      <c r="E219" s="18" t="str">
        <f t="shared" si="28"/>
        <v/>
      </c>
      <c r="F219" s="18" t="str">
        <f t="shared" si="29"/>
        <v/>
      </c>
      <c r="G219" s="18">
        <f t="shared" si="30"/>
        <v>4</v>
      </c>
      <c r="H219" s="18" t="str">
        <f>IF(INDEX([1]DataVD!$L$166:$L$242,MATCH($J219,[1]DataVD!$I$166:$I$242,0),1)=$M219,5,"")</f>
        <v/>
      </c>
      <c r="I219" s="25" t="str">
        <f t="shared" si="31"/>
        <v/>
      </c>
      <c r="J219" s="18" t="s">
        <v>72</v>
      </c>
      <c r="K219" s="11"/>
      <c r="L219" s="13" t="s">
        <v>33</v>
      </c>
      <c r="M219" s="13">
        <v>3.72</v>
      </c>
      <c r="N219" s="13">
        <v>3.7</v>
      </c>
      <c r="O219" s="13">
        <f t="shared" si="25"/>
        <v>-2.0000000000000018E-2</v>
      </c>
      <c r="P219" s="13">
        <v>0.6</v>
      </c>
      <c r="Q219" s="13">
        <v>0.61</v>
      </c>
      <c r="R219" s="13">
        <f t="shared" si="26"/>
        <v>1.0000000000000009E-2</v>
      </c>
      <c r="S219" s="13"/>
      <c r="T219" s="13"/>
      <c r="U219" s="13"/>
      <c r="V219" s="13"/>
      <c r="W219" s="13"/>
    </row>
    <row r="220" spans="1:23" x14ac:dyDescent="0.3">
      <c r="A220" s="18" t="str">
        <f>IF(K220="","",MAX($A$15:A219)+1)</f>
        <v/>
      </c>
      <c r="B220" s="18">
        <v>2</v>
      </c>
      <c r="C220" s="18" t="str">
        <f t="shared" si="27"/>
        <v/>
      </c>
      <c r="D220" s="18" t="str">
        <f>IF(INDEX([1]DataVD!$K$166:$K$242,MATCH($J220,[1]DataVD!$I$166:$I$242,0),1)=$M220,2,"")</f>
        <v/>
      </c>
      <c r="E220" s="18" t="str">
        <f t="shared" si="28"/>
        <v/>
      </c>
      <c r="F220" s="18" t="str">
        <f t="shared" si="29"/>
        <v/>
      </c>
      <c r="G220" s="18" t="str">
        <f t="shared" si="30"/>
        <v/>
      </c>
      <c r="H220" s="18">
        <f>IF(INDEX([1]DataVD!$L$166:$L$242,MATCH($J220,[1]DataVD!$I$166:$I$242,0),1)=$M220,5,"")</f>
        <v>5</v>
      </c>
      <c r="I220" s="25" t="str">
        <f t="shared" si="31"/>
        <v/>
      </c>
      <c r="J220" s="18" t="s">
        <v>72</v>
      </c>
      <c r="K220" s="11"/>
      <c r="L220" s="13" t="s">
        <v>33</v>
      </c>
      <c r="M220" s="13">
        <v>4.0199999999999996</v>
      </c>
      <c r="N220" s="13">
        <v>4.0599999999999996</v>
      </c>
      <c r="O220" s="13">
        <f t="shared" si="25"/>
        <v>4.0000000000000036E-2</v>
      </c>
      <c r="P220" s="13">
        <v>0.89</v>
      </c>
      <c r="Q220" s="13">
        <v>0.89</v>
      </c>
      <c r="R220" s="13">
        <f t="shared" si="26"/>
        <v>0</v>
      </c>
      <c r="S220" s="13"/>
      <c r="T220" s="13"/>
      <c r="U220" s="13"/>
      <c r="V220" s="13"/>
      <c r="W220" s="13"/>
    </row>
    <row r="221" spans="1:23" x14ac:dyDescent="0.3">
      <c r="A221" s="18" t="str">
        <f>IF(K221="","",MAX($A$15:A220)+1)</f>
        <v/>
      </c>
      <c r="B221" s="18">
        <v>3</v>
      </c>
      <c r="C221" s="18" t="str">
        <f t="shared" si="27"/>
        <v/>
      </c>
      <c r="D221" s="18" t="str">
        <f>IF(INDEX([1]DataVD!$K$166:$K$242,MATCH($J221,[1]DataVD!$I$166:$I$242,0),1)=$M221,2,"")</f>
        <v/>
      </c>
      <c r="E221" s="18" t="str">
        <f t="shared" si="28"/>
        <v/>
      </c>
      <c r="F221" s="18" t="str">
        <f t="shared" si="29"/>
        <v/>
      </c>
      <c r="G221" s="18" t="str">
        <f t="shared" si="30"/>
        <v/>
      </c>
      <c r="H221" s="18" t="str">
        <f>IF(INDEX([1]DataVD!$L$166:$L$242,MATCH($J221,[1]DataVD!$I$166:$I$242,0),1)=$M221,5,"")</f>
        <v/>
      </c>
      <c r="I221" s="25">
        <f t="shared" si="31"/>
        <v>6</v>
      </c>
      <c r="J221" s="18" t="s">
        <v>72</v>
      </c>
      <c r="K221" s="11"/>
      <c r="L221" s="13" t="s">
        <v>33</v>
      </c>
      <c r="M221" s="13">
        <v>2.02</v>
      </c>
      <c r="N221" s="13">
        <v>2.0299999999999998</v>
      </c>
      <c r="O221" s="13">
        <f t="shared" si="25"/>
        <v>9.9999999999997868E-3</v>
      </c>
      <c r="P221" s="13">
        <v>0.9</v>
      </c>
      <c r="Q221" s="13">
        <v>0.89</v>
      </c>
      <c r="R221" s="13">
        <f t="shared" si="26"/>
        <v>-1.0000000000000009E-2</v>
      </c>
      <c r="S221" s="13"/>
      <c r="T221" s="13"/>
      <c r="U221" s="13"/>
      <c r="V221" s="13"/>
      <c r="W221" s="13"/>
    </row>
    <row r="222" spans="1:23" x14ac:dyDescent="0.3">
      <c r="A222" s="19">
        <f>IF(K222="","",MAX($A$15:A221)+1)</f>
        <v>20</v>
      </c>
      <c r="B222" s="19">
        <v>4</v>
      </c>
      <c r="C222" s="19">
        <f t="shared" si="27"/>
        <v>1</v>
      </c>
      <c r="D222" s="19" t="str">
        <f>IF(INDEX([1]DataVD!$K$166:$K$242,MATCH($J222,[1]DataVD!$I$166:$I$242,0),1)=$M222,2,"")</f>
        <v/>
      </c>
      <c r="E222" s="19" t="str">
        <f t="shared" si="28"/>
        <v/>
      </c>
      <c r="F222" s="19" t="str">
        <f t="shared" si="29"/>
        <v/>
      </c>
      <c r="G222" s="19" t="str">
        <f t="shared" si="30"/>
        <v/>
      </c>
      <c r="H222" s="19" t="str">
        <f>IF(INDEX([1]DataVD!$L$166:$L$242,MATCH($J222,[1]DataVD!$I$166:$I$242,0),1)=$M222,5,"")</f>
        <v/>
      </c>
      <c r="I222" s="25" t="str">
        <f t="shared" si="31"/>
        <v/>
      </c>
      <c r="J222" s="18" t="s">
        <v>37</v>
      </c>
      <c r="K222" s="15">
        <v>347.78</v>
      </c>
      <c r="L222" s="16" t="s">
        <v>31</v>
      </c>
      <c r="M222" s="16">
        <v>3.73</v>
      </c>
      <c r="N222" s="16">
        <v>3.72</v>
      </c>
      <c r="O222" s="16">
        <f t="shared" si="25"/>
        <v>-9.9999999999997868E-3</v>
      </c>
      <c r="P222" s="16">
        <v>-0.25</v>
      </c>
      <c r="Q222" s="16">
        <v>-0.25</v>
      </c>
      <c r="R222" s="16">
        <f t="shared" si="26"/>
        <v>0</v>
      </c>
      <c r="S222" s="16">
        <v>3.17</v>
      </c>
      <c r="T222" s="16">
        <v>14.22</v>
      </c>
      <c r="U222" s="16">
        <v>5.73</v>
      </c>
      <c r="V222" s="16">
        <v>3.77</v>
      </c>
      <c r="W222" s="16"/>
    </row>
    <row r="223" spans="1:23" x14ac:dyDescent="0.3">
      <c r="A223" s="19" t="str">
        <f>IF(K223="","",MAX($A$15:A222)+1)</f>
        <v/>
      </c>
      <c r="B223" s="19">
        <v>3</v>
      </c>
      <c r="C223" s="19" t="str">
        <f t="shared" si="27"/>
        <v/>
      </c>
      <c r="D223" s="19">
        <f>IF(INDEX([1]DataVD!$K$166:$K$242,MATCH($J223,[1]DataVD!$I$166:$I$242,0),1)=$M223,2,"")</f>
        <v>2</v>
      </c>
      <c r="E223" s="19" t="str">
        <f t="shared" si="28"/>
        <v/>
      </c>
      <c r="F223" s="19" t="str">
        <f t="shared" si="29"/>
        <v/>
      </c>
      <c r="G223" s="19" t="str">
        <f t="shared" si="30"/>
        <v/>
      </c>
      <c r="H223" s="19" t="str">
        <f>IF(INDEX([1]DataVD!$L$166:$L$242,MATCH($J223,[1]DataVD!$I$166:$I$242,0),1)=$M223,5,"")</f>
        <v/>
      </c>
      <c r="I223" s="25" t="str">
        <f t="shared" si="31"/>
        <v/>
      </c>
      <c r="J223" s="18" t="s">
        <v>37</v>
      </c>
      <c r="K223" s="14"/>
      <c r="L223" s="16" t="s">
        <v>31</v>
      </c>
      <c r="M223" s="16">
        <v>5.73</v>
      </c>
      <c r="N223" s="16">
        <v>5.69</v>
      </c>
      <c r="O223" s="16">
        <f t="shared" si="25"/>
        <v>-4.0000000000000036E-2</v>
      </c>
      <c r="P223" s="16">
        <v>-0.24</v>
      </c>
      <c r="Q223" s="16">
        <v>-0.26</v>
      </c>
      <c r="R223" s="16">
        <f t="shared" si="26"/>
        <v>2.0000000000000018E-2</v>
      </c>
      <c r="S223" s="16"/>
      <c r="T223" s="16"/>
      <c r="U223" s="16"/>
      <c r="V223" s="16"/>
      <c r="W223" s="16"/>
    </row>
    <row r="224" spans="1:23" x14ac:dyDescent="0.3">
      <c r="A224" s="19" t="str">
        <f>IF(K224="","",MAX($A$15:A223)+1)</f>
        <v/>
      </c>
      <c r="B224" s="19">
        <v>2</v>
      </c>
      <c r="C224" s="19" t="str">
        <f t="shared" si="27"/>
        <v/>
      </c>
      <c r="D224" s="19" t="str">
        <f>IF(INDEX([1]DataVD!$K$166:$K$242,MATCH($J224,[1]DataVD!$I$166:$I$242,0),1)=$M224,2,"")</f>
        <v/>
      </c>
      <c r="E224" s="19">
        <f t="shared" si="28"/>
        <v>3</v>
      </c>
      <c r="F224" s="19" t="str">
        <f t="shared" si="29"/>
        <v/>
      </c>
      <c r="G224" s="19" t="str">
        <f t="shared" si="30"/>
        <v/>
      </c>
      <c r="H224" s="19" t="str">
        <f>IF(INDEX([1]DataVD!$L$166:$L$242,MATCH($J224,[1]DataVD!$I$166:$I$242,0),1)=$M224,5,"")</f>
        <v/>
      </c>
      <c r="I224" s="25" t="str">
        <f t="shared" si="31"/>
        <v/>
      </c>
      <c r="J224" s="18" t="s">
        <v>37</v>
      </c>
      <c r="K224" s="14"/>
      <c r="L224" s="16" t="s">
        <v>31</v>
      </c>
      <c r="M224" s="16">
        <v>5.43</v>
      </c>
      <c r="N224" s="16">
        <v>5.46</v>
      </c>
      <c r="O224" s="16">
        <f t="shared" si="25"/>
        <v>3.0000000000000249E-2</v>
      </c>
      <c r="P224" s="16">
        <v>-0.54</v>
      </c>
      <c r="Q224" s="16">
        <v>-0.52</v>
      </c>
      <c r="R224" s="16">
        <f t="shared" si="26"/>
        <v>-2.0000000000000018E-2</v>
      </c>
      <c r="S224" s="16"/>
      <c r="T224" s="16"/>
      <c r="U224" s="16"/>
      <c r="V224" s="16"/>
      <c r="W224" s="16"/>
    </row>
    <row r="225" spans="1:23" hidden="1" x14ac:dyDescent="0.3">
      <c r="A225" s="19" t="str">
        <f>IF(K225="","",MAX($A$15:A224)+1)</f>
        <v/>
      </c>
      <c r="B225" s="19">
        <v>1</v>
      </c>
      <c r="C225" s="19" t="str">
        <f t="shared" si="27"/>
        <v/>
      </c>
      <c r="D225" s="19" t="str">
        <f>IF(INDEX([1]DataVD!$K$166:$K$242,MATCH($J225,[1]DataVD!$I$166:$I$242,0),1)=$M225,2,"")</f>
        <v/>
      </c>
      <c r="E225" s="19" t="str">
        <f t="shared" si="28"/>
        <v/>
      </c>
      <c r="F225" s="19" t="str">
        <f t="shared" si="29"/>
        <v/>
      </c>
      <c r="G225" s="19" t="str">
        <f t="shared" si="30"/>
        <v/>
      </c>
      <c r="H225" s="19" t="str">
        <f>IF(INDEX([1]DataVD!$L$166:$L$242,MATCH($J225,[1]DataVD!$I$166:$I$242,0),1)=$M225,5,"")</f>
        <v/>
      </c>
      <c r="I225" s="25" t="str">
        <f t="shared" si="31"/>
        <v/>
      </c>
      <c r="J225" s="18" t="s">
        <v>37</v>
      </c>
      <c r="K225" s="14"/>
      <c r="L225" s="16" t="s">
        <v>31</v>
      </c>
      <c r="M225" s="16">
        <v>1.4</v>
      </c>
      <c r="N225" s="16">
        <v>1.35</v>
      </c>
      <c r="O225" s="16">
        <f t="shared" si="25"/>
        <v>-4.9999999999999822E-2</v>
      </c>
      <c r="P225" s="16">
        <v>-0.55000000000000004</v>
      </c>
      <c r="Q225" s="16">
        <v>-0.54</v>
      </c>
      <c r="R225" s="16">
        <f t="shared" si="26"/>
        <v>-1.0000000000000009E-2</v>
      </c>
      <c r="S225" s="16"/>
      <c r="T225" s="16"/>
      <c r="U225" s="16"/>
      <c r="V225" s="16"/>
      <c r="W225" s="16"/>
    </row>
    <row r="226" spans="1:23" x14ac:dyDescent="0.3">
      <c r="A226" s="19" t="str">
        <f>IF(K226="","",MAX($A$15:A225)+1)</f>
        <v/>
      </c>
      <c r="B226" s="19">
        <v>0</v>
      </c>
      <c r="C226" s="19" t="str">
        <f t="shared" si="27"/>
        <v/>
      </c>
      <c r="D226" s="19" t="str">
        <f>IF(INDEX([1]DataVD!$K$166:$K$242,MATCH($J226,[1]DataVD!$I$166:$I$242,0),1)=$M226,2,"")</f>
        <v/>
      </c>
      <c r="E226" s="19" t="str">
        <f t="shared" si="28"/>
        <v/>
      </c>
      <c r="F226" s="19">
        <f t="shared" si="29"/>
        <v>0</v>
      </c>
      <c r="G226" s="19" t="str">
        <f t="shared" si="30"/>
        <v/>
      </c>
      <c r="H226" s="19" t="str">
        <f>IF(INDEX([1]DataVD!$L$166:$L$242,MATCH($J226,[1]DataVD!$I$166:$I$242,0),1)=$M226,5,"")</f>
        <v/>
      </c>
      <c r="I226" s="25" t="str">
        <f t="shared" si="31"/>
        <v/>
      </c>
      <c r="J226" s="18" t="s">
        <v>37</v>
      </c>
      <c r="K226" s="14"/>
      <c r="L226" s="16" t="s">
        <v>32</v>
      </c>
      <c r="M226" s="16">
        <v>0</v>
      </c>
      <c r="N226" s="16">
        <v>0</v>
      </c>
      <c r="O226" s="16">
        <f t="shared" si="25"/>
        <v>0</v>
      </c>
      <c r="P226" s="16">
        <v>0.69</v>
      </c>
      <c r="Q226" s="16">
        <v>0.71</v>
      </c>
      <c r="R226" s="16">
        <f t="shared" si="26"/>
        <v>2.0000000000000018E-2</v>
      </c>
      <c r="S226" s="16"/>
      <c r="T226" s="16"/>
      <c r="U226" s="16"/>
      <c r="V226" s="16"/>
      <c r="W226" s="16"/>
    </row>
    <row r="227" spans="1:23" x14ac:dyDescent="0.3">
      <c r="A227" s="19" t="str">
        <f>IF(K227="","",MAX($A$15:A226)+1)</f>
        <v/>
      </c>
      <c r="B227" s="19">
        <v>1</v>
      </c>
      <c r="C227" s="19" t="str">
        <f t="shared" si="27"/>
        <v/>
      </c>
      <c r="D227" s="19" t="str">
        <f>IF(INDEX([1]DataVD!$K$166:$K$242,MATCH($J227,[1]DataVD!$I$166:$I$242,0),1)=$M227,2,"")</f>
        <v/>
      </c>
      <c r="E227" s="19" t="str">
        <f t="shared" si="28"/>
        <v/>
      </c>
      <c r="F227" s="19" t="str">
        <f t="shared" si="29"/>
        <v/>
      </c>
      <c r="G227" s="19">
        <f t="shared" si="30"/>
        <v>4</v>
      </c>
      <c r="H227" s="19" t="str">
        <f>IF(INDEX([1]DataVD!$L$166:$L$242,MATCH($J227,[1]DataVD!$I$166:$I$242,0),1)=$M227,5,"")</f>
        <v/>
      </c>
      <c r="I227" s="25" t="str">
        <f t="shared" si="31"/>
        <v/>
      </c>
      <c r="J227" s="18" t="s">
        <v>37</v>
      </c>
      <c r="K227" s="14"/>
      <c r="L227" s="16" t="s">
        <v>33</v>
      </c>
      <c r="M227" s="16">
        <v>3.47</v>
      </c>
      <c r="N227" s="16">
        <v>3.43</v>
      </c>
      <c r="O227" s="16">
        <f t="shared" si="25"/>
        <v>-4.0000000000000036E-2</v>
      </c>
      <c r="P227" s="16">
        <v>0.76</v>
      </c>
      <c r="Q227" s="16">
        <v>0.76</v>
      </c>
      <c r="R227" s="16">
        <f t="shared" si="26"/>
        <v>0</v>
      </c>
      <c r="S227" s="16"/>
      <c r="T227" s="16"/>
      <c r="U227" s="16"/>
      <c r="V227" s="16"/>
      <c r="W227" s="16"/>
    </row>
    <row r="228" spans="1:23" x14ac:dyDescent="0.3">
      <c r="A228" s="19" t="str">
        <f>IF(K228="","",MAX($A$15:A227)+1)</f>
        <v/>
      </c>
      <c r="B228" s="19">
        <v>2</v>
      </c>
      <c r="C228" s="19" t="str">
        <f t="shared" si="27"/>
        <v/>
      </c>
      <c r="D228" s="19" t="str">
        <f>IF(INDEX([1]DataVD!$K$166:$K$242,MATCH($J228,[1]DataVD!$I$166:$I$242,0),1)=$M228,2,"")</f>
        <v/>
      </c>
      <c r="E228" s="19" t="str">
        <f t="shared" si="28"/>
        <v/>
      </c>
      <c r="F228" s="19" t="str">
        <f t="shared" si="29"/>
        <v/>
      </c>
      <c r="G228" s="19" t="str">
        <f t="shared" si="30"/>
        <v/>
      </c>
      <c r="H228" s="19">
        <f>IF(INDEX([1]DataVD!$L$166:$L$242,MATCH($J228,[1]DataVD!$I$166:$I$242,0),1)=$M228,5,"")</f>
        <v>5</v>
      </c>
      <c r="I228" s="25" t="str">
        <f t="shared" si="31"/>
        <v/>
      </c>
      <c r="J228" s="18" t="s">
        <v>37</v>
      </c>
      <c r="K228" s="14"/>
      <c r="L228" s="16" t="s">
        <v>33</v>
      </c>
      <c r="M228" s="16">
        <v>3.77</v>
      </c>
      <c r="N228" s="16">
        <v>3.77</v>
      </c>
      <c r="O228" s="16">
        <f t="shared" si="25"/>
        <v>0</v>
      </c>
      <c r="P228" s="16">
        <v>1.06</v>
      </c>
      <c r="Q228" s="16">
        <v>1.08</v>
      </c>
      <c r="R228" s="16">
        <f t="shared" si="26"/>
        <v>2.0000000000000018E-2</v>
      </c>
      <c r="S228" s="16"/>
      <c r="T228" s="16"/>
      <c r="U228" s="16"/>
      <c r="V228" s="16"/>
      <c r="W228" s="16"/>
    </row>
    <row r="229" spans="1:23" hidden="1" x14ac:dyDescent="0.3">
      <c r="A229" s="19" t="str">
        <f>IF(K229="","",MAX($A$15:A228)+1)</f>
        <v/>
      </c>
      <c r="B229" s="19">
        <v>3</v>
      </c>
      <c r="C229" s="19" t="str">
        <f t="shared" si="27"/>
        <v/>
      </c>
      <c r="D229" s="19" t="str">
        <f>IF(INDEX([1]DataVD!$K$166:$K$242,MATCH($J229,[1]DataVD!$I$166:$I$242,0),1)=$M229,2,"")</f>
        <v/>
      </c>
      <c r="E229" s="19" t="str">
        <f t="shared" si="28"/>
        <v/>
      </c>
      <c r="F229" s="19" t="str">
        <f t="shared" si="29"/>
        <v/>
      </c>
      <c r="G229" s="19" t="str">
        <f t="shared" si="30"/>
        <v/>
      </c>
      <c r="H229" s="19" t="str">
        <f>IF(INDEX([1]DataVD!$L$166:$L$242,MATCH($J229,[1]DataVD!$I$166:$I$242,0),1)=$M229,5,"")</f>
        <v/>
      </c>
      <c r="I229" s="25" t="str">
        <f t="shared" si="31"/>
        <v/>
      </c>
      <c r="J229" s="18" t="s">
        <v>37</v>
      </c>
      <c r="K229" s="14"/>
      <c r="L229" s="16" t="s">
        <v>33</v>
      </c>
      <c r="M229" s="16">
        <v>3.53</v>
      </c>
      <c r="N229" s="16">
        <v>3.5</v>
      </c>
      <c r="O229" s="16">
        <f t="shared" si="25"/>
        <v>-2.9999999999999805E-2</v>
      </c>
      <c r="P229" s="16">
        <v>1.06</v>
      </c>
      <c r="Q229" s="16">
        <v>1.07</v>
      </c>
      <c r="R229" s="16">
        <f t="shared" si="26"/>
        <v>1.0000000000000009E-2</v>
      </c>
      <c r="S229" s="16"/>
      <c r="T229" s="16"/>
      <c r="U229" s="16"/>
      <c r="V229" s="16"/>
      <c r="W229" s="16"/>
    </row>
    <row r="230" spans="1:23" x14ac:dyDescent="0.3">
      <c r="A230" s="19" t="str">
        <f>IF(K230="","",MAX($A$15:A229)+1)</f>
        <v/>
      </c>
      <c r="B230" s="19">
        <v>4</v>
      </c>
      <c r="C230" s="19" t="str">
        <f t="shared" si="27"/>
        <v/>
      </c>
      <c r="D230" s="19" t="str">
        <f>IF(INDEX([1]DataVD!$K$166:$K$242,MATCH($J230,[1]DataVD!$I$166:$I$242,0),1)=$M230,2,"")</f>
        <v/>
      </c>
      <c r="E230" s="19" t="str">
        <f t="shared" si="28"/>
        <v/>
      </c>
      <c r="F230" s="19" t="str">
        <f t="shared" si="29"/>
        <v/>
      </c>
      <c r="G230" s="19" t="str">
        <f t="shared" si="30"/>
        <v/>
      </c>
      <c r="H230" s="19" t="str">
        <f>IF(INDEX([1]DataVD!$L$166:$L$242,MATCH($J230,[1]DataVD!$I$166:$I$242,0),1)=$M230,5,"")</f>
        <v/>
      </c>
      <c r="I230" s="25">
        <f t="shared" si="31"/>
        <v>6</v>
      </c>
      <c r="J230" s="18" t="s">
        <v>37</v>
      </c>
      <c r="K230" s="14"/>
      <c r="L230" s="16" t="s">
        <v>33</v>
      </c>
      <c r="M230" s="16">
        <v>1.77</v>
      </c>
      <c r="N230" s="16">
        <v>1.79</v>
      </c>
      <c r="O230" s="16">
        <f t="shared" si="25"/>
        <v>2.0000000000000018E-2</v>
      </c>
      <c r="P230" s="16">
        <v>1.03</v>
      </c>
      <c r="Q230" s="16">
        <v>1.02</v>
      </c>
      <c r="R230" s="16">
        <f t="shared" si="26"/>
        <v>-1.0000000000000009E-2</v>
      </c>
      <c r="S230" s="16"/>
      <c r="T230" s="16"/>
      <c r="U230" s="16"/>
      <c r="V230" s="16"/>
      <c r="W230" s="16"/>
    </row>
    <row r="231" spans="1:23" x14ac:dyDescent="0.3">
      <c r="A231" s="18">
        <f>IF(K231="","",MAX($A$15:A230)+1)</f>
        <v>21</v>
      </c>
      <c r="B231" s="18">
        <v>4</v>
      </c>
      <c r="C231" s="18">
        <f t="shared" si="27"/>
        <v>1</v>
      </c>
      <c r="D231" s="18" t="str">
        <f>IF(INDEX([1]DataVD!$K$166:$K$242,MATCH($J231,[1]DataVD!$I$166:$I$242,0),1)=$M231,2,"")</f>
        <v/>
      </c>
      <c r="E231" s="18" t="str">
        <f t="shared" si="28"/>
        <v/>
      </c>
      <c r="F231" s="18" t="str">
        <f t="shared" si="29"/>
        <v/>
      </c>
      <c r="G231" s="18" t="str">
        <f t="shared" si="30"/>
        <v/>
      </c>
      <c r="H231" s="18" t="str">
        <f>IF(INDEX([1]DataVD!$L$166:$L$242,MATCH($J231,[1]DataVD!$I$166:$I$242,0),1)=$M231,5,"")</f>
        <v/>
      </c>
      <c r="I231" s="25" t="str">
        <f t="shared" si="31"/>
        <v/>
      </c>
      <c r="J231" s="18" t="s">
        <v>73</v>
      </c>
      <c r="K231" s="12">
        <v>360</v>
      </c>
      <c r="L231" s="13" t="s">
        <v>31</v>
      </c>
      <c r="M231" s="13">
        <v>3.8</v>
      </c>
      <c r="N231" s="13">
        <v>3.78</v>
      </c>
      <c r="O231" s="13">
        <f t="shared" si="25"/>
        <v>-2.0000000000000018E-2</v>
      </c>
      <c r="P231" s="13">
        <v>-0.3</v>
      </c>
      <c r="Q231" s="13">
        <v>-0.28000000000000003</v>
      </c>
      <c r="R231" s="13">
        <f t="shared" si="26"/>
        <v>-1.9999999999999962E-2</v>
      </c>
      <c r="S231" s="13">
        <v>4.83</v>
      </c>
      <c r="T231" s="13">
        <v>14.5</v>
      </c>
      <c r="U231" s="13">
        <v>5.8</v>
      </c>
      <c r="V231" s="13">
        <v>3.91</v>
      </c>
      <c r="W231" s="13"/>
    </row>
    <row r="232" spans="1:23" x14ac:dyDescent="0.3">
      <c r="A232" s="18" t="str">
        <f>IF(K232="","",MAX($A$15:A231)+1)</f>
        <v/>
      </c>
      <c r="B232" s="18">
        <v>3</v>
      </c>
      <c r="C232" s="18" t="str">
        <f t="shared" si="27"/>
        <v/>
      </c>
      <c r="D232" s="18">
        <f>IF(INDEX([1]DataVD!$K$166:$K$242,MATCH($J232,[1]DataVD!$I$166:$I$242,0),1)=$M232,2,"")</f>
        <v>2</v>
      </c>
      <c r="E232" s="18" t="str">
        <f t="shared" si="28"/>
        <v/>
      </c>
      <c r="F232" s="18" t="str">
        <f t="shared" si="29"/>
        <v/>
      </c>
      <c r="G232" s="18" t="str">
        <f t="shared" si="30"/>
        <v/>
      </c>
      <c r="H232" s="18" t="str">
        <f>IF(INDEX([1]DataVD!$L$166:$L$242,MATCH($J232,[1]DataVD!$I$166:$I$242,0),1)=$M232,5,"")</f>
        <v/>
      </c>
      <c r="I232" s="25" t="str">
        <f t="shared" si="31"/>
        <v/>
      </c>
      <c r="J232" s="18" t="s">
        <v>73</v>
      </c>
      <c r="K232" s="11"/>
      <c r="L232" s="13" t="s">
        <v>31</v>
      </c>
      <c r="M232" s="13">
        <v>5.8</v>
      </c>
      <c r="N232" s="13">
        <v>5.79</v>
      </c>
      <c r="O232" s="13">
        <f t="shared" si="25"/>
        <v>-9.9999999999997868E-3</v>
      </c>
      <c r="P232" s="13">
        <v>-0.28999999999999998</v>
      </c>
      <c r="Q232" s="13">
        <v>-0.3</v>
      </c>
      <c r="R232" s="13">
        <f t="shared" si="26"/>
        <v>1.0000000000000009E-2</v>
      </c>
      <c r="S232" s="13"/>
      <c r="T232" s="13"/>
      <c r="U232" s="13"/>
      <c r="V232" s="13"/>
      <c r="W232" s="13"/>
    </row>
    <row r="233" spans="1:23" x14ac:dyDescent="0.3">
      <c r="A233" s="18" t="str">
        <f>IF(K233="","",MAX($A$15:A232)+1)</f>
        <v/>
      </c>
      <c r="B233" s="18">
        <v>2</v>
      </c>
      <c r="C233" s="18" t="str">
        <f t="shared" si="27"/>
        <v/>
      </c>
      <c r="D233" s="18" t="str">
        <f>IF(INDEX([1]DataVD!$K$166:$K$242,MATCH($J233,[1]DataVD!$I$166:$I$242,0),1)=$M233,2,"")</f>
        <v/>
      </c>
      <c r="E233" s="18">
        <f t="shared" si="28"/>
        <v>3</v>
      </c>
      <c r="F233" s="18" t="str">
        <f t="shared" si="29"/>
        <v/>
      </c>
      <c r="G233" s="18" t="str">
        <f t="shared" si="30"/>
        <v/>
      </c>
      <c r="H233" s="18" t="str">
        <f>IF(INDEX([1]DataVD!$L$166:$L$242,MATCH($J233,[1]DataVD!$I$166:$I$242,0),1)=$M233,5,"")</f>
        <v/>
      </c>
      <c r="I233" s="25" t="str">
        <f t="shared" si="31"/>
        <v/>
      </c>
      <c r="J233" s="18" t="s">
        <v>73</v>
      </c>
      <c r="K233" s="11"/>
      <c r="L233" s="13" t="s">
        <v>31</v>
      </c>
      <c r="M233" s="13">
        <v>5.5</v>
      </c>
      <c r="N233" s="13">
        <v>5.47</v>
      </c>
      <c r="O233" s="13">
        <f t="shared" si="25"/>
        <v>-3.0000000000000249E-2</v>
      </c>
      <c r="P233" s="13">
        <v>-0.59</v>
      </c>
      <c r="Q233" s="13">
        <v>-0.57999999999999996</v>
      </c>
      <c r="R233" s="13">
        <f t="shared" si="26"/>
        <v>-1.0000000000000009E-2</v>
      </c>
      <c r="S233" s="13"/>
      <c r="T233" s="13"/>
      <c r="U233" s="13"/>
      <c r="V233" s="13"/>
      <c r="W233" s="13"/>
    </row>
    <row r="234" spans="1:23" hidden="1" x14ac:dyDescent="0.3">
      <c r="A234" s="18" t="str">
        <f>IF(K234="","",MAX($A$15:A233)+1)</f>
        <v/>
      </c>
      <c r="B234" s="18">
        <v>1</v>
      </c>
      <c r="C234" s="18" t="str">
        <f t="shared" si="27"/>
        <v/>
      </c>
      <c r="D234" s="18" t="str">
        <f>IF(INDEX([1]DataVD!$K$166:$K$242,MATCH($J234,[1]DataVD!$I$166:$I$242,0),1)=$M234,2,"")</f>
        <v/>
      </c>
      <c r="E234" s="18" t="str">
        <f t="shared" si="28"/>
        <v/>
      </c>
      <c r="F234" s="18" t="str">
        <f t="shared" si="29"/>
        <v/>
      </c>
      <c r="G234" s="18" t="str">
        <f t="shared" si="30"/>
        <v/>
      </c>
      <c r="H234" s="18" t="str">
        <f>IF(INDEX([1]DataVD!$L$166:$L$242,MATCH($J234,[1]DataVD!$I$166:$I$242,0),1)=$M234,5,"")</f>
        <v/>
      </c>
      <c r="I234" s="25" t="str">
        <f t="shared" si="31"/>
        <v/>
      </c>
      <c r="J234" s="18" t="s">
        <v>73</v>
      </c>
      <c r="K234" s="11"/>
      <c r="L234" s="13" t="s">
        <v>31</v>
      </c>
      <c r="M234" s="13">
        <v>2.95</v>
      </c>
      <c r="N234" s="13">
        <v>2.99</v>
      </c>
      <c r="O234" s="13">
        <f t="shared" si="25"/>
        <v>4.0000000000000036E-2</v>
      </c>
      <c r="P234" s="13">
        <v>-0.6</v>
      </c>
      <c r="Q234" s="13">
        <v>-0.62</v>
      </c>
      <c r="R234" s="13">
        <f t="shared" si="26"/>
        <v>2.0000000000000018E-2</v>
      </c>
      <c r="S234" s="13"/>
      <c r="T234" s="13"/>
      <c r="U234" s="13"/>
      <c r="V234" s="13"/>
      <c r="W234" s="13"/>
    </row>
    <row r="235" spans="1:23" x14ac:dyDescent="0.3">
      <c r="A235" s="18" t="str">
        <f>IF(K235="","",MAX($A$15:A234)+1)</f>
        <v/>
      </c>
      <c r="B235" s="18">
        <v>0</v>
      </c>
      <c r="C235" s="18" t="str">
        <f t="shared" si="27"/>
        <v/>
      </c>
      <c r="D235" s="18" t="str">
        <f>IF(INDEX([1]DataVD!$K$166:$K$242,MATCH($J235,[1]DataVD!$I$166:$I$242,0),1)=$M235,2,"")</f>
        <v/>
      </c>
      <c r="E235" s="18" t="str">
        <f t="shared" si="28"/>
        <v/>
      </c>
      <c r="F235" s="18">
        <f t="shared" si="29"/>
        <v>0</v>
      </c>
      <c r="G235" s="18" t="str">
        <f t="shared" si="30"/>
        <v/>
      </c>
      <c r="H235" s="18" t="str">
        <f>IF(INDEX([1]DataVD!$L$166:$L$242,MATCH($J235,[1]DataVD!$I$166:$I$242,0),1)=$M235,5,"")</f>
        <v/>
      </c>
      <c r="I235" s="25" t="str">
        <f t="shared" si="31"/>
        <v/>
      </c>
      <c r="J235" s="18" t="s">
        <v>73</v>
      </c>
      <c r="K235" s="11"/>
      <c r="L235" s="13" t="s">
        <v>32</v>
      </c>
      <c r="M235" s="13">
        <v>0</v>
      </c>
      <c r="N235" s="13">
        <v>0</v>
      </c>
      <c r="O235" s="13">
        <f t="shared" si="25"/>
        <v>0</v>
      </c>
      <c r="P235" s="13">
        <v>-0.6</v>
      </c>
      <c r="Q235" s="13">
        <v>-0.57999999999999996</v>
      </c>
      <c r="R235" s="13">
        <f t="shared" si="26"/>
        <v>-2.0000000000000018E-2</v>
      </c>
      <c r="S235" s="13"/>
      <c r="T235" s="13"/>
      <c r="U235" s="13"/>
      <c r="V235" s="13"/>
      <c r="W235" s="13"/>
    </row>
    <row r="236" spans="1:23" hidden="1" x14ac:dyDescent="0.3">
      <c r="A236" s="18" t="str">
        <f>IF(K236="","",MAX($A$15:A235)+1)</f>
        <v/>
      </c>
      <c r="B236" s="18">
        <v>1</v>
      </c>
      <c r="C236" s="18" t="str">
        <f t="shared" si="27"/>
        <v/>
      </c>
      <c r="D236" s="18" t="str">
        <f>IF(INDEX([1]DataVD!$K$166:$K$242,MATCH($J236,[1]DataVD!$I$166:$I$242,0),1)=$M236,2,"")</f>
        <v/>
      </c>
      <c r="E236" s="18" t="str">
        <f t="shared" si="28"/>
        <v/>
      </c>
      <c r="F236" s="18" t="str">
        <f t="shared" si="29"/>
        <v/>
      </c>
      <c r="G236" s="18" t="str">
        <f t="shared" si="30"/>
        <v/>
      </c>
      <c r="H236" s="18" t="str">
        <f>IF(INDEX([1]DataVD!$L$166:$L$242,MATCH($J236,[1]DataVD!$I$166:$I$242,0),1)=$M236,5,"")</f>
        <v/>
      </c>
      <c r="I236" s="25" t="str">
        <f t="shared" si="31"/>
        <v/>
      </c>
      <c r="J236" s="18" t="s">
        <v>73</v>
      </c>
      <c r="K236" s="11"/>
      <c r="L236" s="13" t="s">
        <v>33</v>
      </c>
      <c r="M236" s="13">
        <v>1.24</v>
      </c>
      <c r="N236" s="13">
        <v>1.25</v>
      </c>
      <c r="O236" s="13">
        <f t="shared" si="25"/>
        <v>1.0000000000000009E-2</v>
      </c>
      <c r="P236" s="13">
        <v>0.68</v>
      </c>
      <c r="Q236" s="13">
        <v>0.7</v>
      </c>
      <c r="R236" s="13">
        <f t="shared" si="26"/>
        <v>1.9999999999999907E-2</v>
      </c>
      <c r="S236" s="13"/>
      <c r="T236" s="13"/>
      <c r="U236" s="13"/>
      <c r="V236" s="13"/>
      <c r="W236" s="13"/>
    </row>
    <row r="237" spans="1:23" x14ac:dyDescent="0.3">
      <c r="A237" s="18" t="str">
        <f>IF(K237="","",MAX($A$15:A236)+1)</f>
        <v/>
      </c>
      <c r="B237" s="18">
        <v>2</v>
      </c>
      <c r="C237" s="18" t="str">
        <f t="shared" si="27"/>
        <v/>
      </c>
      <c r="D237" s="18" t="str">
        <f>IF(INDEX([1]DataVD!$K$166:$K$242,MATCH($J237,[1]DataVD!$I$166:$I$242,0),1)=$M237,2,"")</f>
        <v/>
      </c>
      <c r="E237" s="18" t="str">
        <f t="shared" si="28"/>
        <v/>
      </c>
      <c r="F237" s="18" t="str">
        <f t="shared" si="29"/>
        <v/>
      </c>
      <c r="G237" s="18">
        <f t="shared" si="30"/>
        <v>4</v>
      </c>
      <c r="H237" s="18" t="str">
        <f>IF(INDEX([1]DataVD!$L$166:$L$242,MATCH($J237,[1]DataVD!$I$166:$I$242,0),1)=$M237,5,"")</f>
        <v/>
      </c>
      <c r="I237" s="25" t="str">
        <f t="shared" si="31"/>
        <v/>
      </c>
      <c r="J237" s="18" t="s">
        <v>73</v>
      </c>
      <c r="K237" s="11"/>
      <c r="L237" s="13" t="s">
        <v>33</v>
      </c>
      <c r="M237" s="13">
        <v>3.61</v>
      </c>
      <c r="N237" s="13">
        <v>3.64</v>
      </c>
      <c r="O237" s="13">
        <f t="shared" si="25"/>
        <v>3.0000000000000249E-2</v>
      </c>
      <c r="P237" s="13">
        <v>0.67</v>
      </c>
      <c r="Q237" s="13">
        <v>0.66</v>
      </c>
      <c r="R237" s="13">
        <f t="shared" si="26"/>
        <v>-1.0000000000000009E-2</v>
      </c>
      <c r="S237" s="13"/>
      <c r="T237" s="13"/>
      <c r="U237" s="13"/>
      <c r="V237" s="13"/>
      <c r="W237" s="13"/>
    </row>
    <row r="238" spans="1:23" x14ac:dyDescent="0.3">
      <c r="A238" s="18" t="str">
        <f>IF(K238="","",MAX($A$15:A237)+1)</f>
        <v/>
      </c>
      <c r="B238" s="18">
        <v>3</v>
      </c>
      <c r="C238" s="18" t="str">
        <f t="shared" si="27"/>
        <v/>
      </c>
      <c r="D238" s="18" t="str">
        <f>IF(INDEX([1]DataVD!$K$166:$K$242,MATCH($J238,[1]DataVD!$I$166:$I$242,0),1)=$M238,2,"")</f>
        <v/>
      </c>
      <c r="E238" s="18" t="str">
        <f t="shared" si="28"/>
        <v/>
      </c>
      <c r="F238" s="18" t="str">
        <f t="shared" si="29"/>
        <v/>
      </c>
      <c r="G238" s="18" t="str">
        <f t="shared" si="30"/>
        <v/>
      </c>
      <c r="H238" s="18">
        <f>IF(INDEX([1]DataVD!$L$166:$L$242,MATCH($J238,[1]DataVD!$I$166:$I$242,0),1)=$M238,5,"")</f>
        <v>5</v>
      </c>
      <c r="I238" s="25" t="str">
        <f t="shared" si="31"/>
        <v/>
      </c>
      <c r="J238" s="18" t="s">
        <v>73</v>
      </c>
      <c r="K238" s="11"/>
      <c r="L238" s="13" t="s">
        <v>33</v>
      </c>
      <c r="M238" s="13">
        <v>3.91</v>
      </c>
      <c r="N238" s="13">
        <v>3.91</v>
      </c>
      <c r="O238" s="13">
        <f t="shared" si="25"/>
        <v>0</v>
      </c>
      <c r="P238" s="13">
        <v>0.97</v>
      </c>
      <c r="Q238" s="13">
        <v>0.98</v>
      </c>
      <c r="R238" s="13">
        <f t="shared" si="26"/>
        <v>1.0000000000000009E-2</v>
      </c>
      <c r="S238" s="13"/>
      <c r="T238" s="13"/>
      <c r="U238" s="13"/>
      <c r="V238" s="13"/>
      <c r="W238" s="13"/>
    </row>
    <row r="239" spans="1:23" x14ac:dyDescent="0.3">
      <c r="A239" s="18" t="str">
        <f>IF(K239="","",MAX($A$15:A238)+1)</f>
        <v/>
      </c>
      <c r="B239" s="18">
        <v>4</v>
      </c>
      <c r="C239" s="18" t="str">
        <f t="shared" si="27"/>
        <v/>
      </c>
      <c r="D239" s="18" t="str">
        <f>IF(INDEX([1]DataVD!$K$166:$K$242,MATCH($J239,[1]DataVD!$I$166:$I$242,0),1)=$M239,2,"")</f>
        <v/>
      </c>
      <c r="E239" s="18" t="str">
        <f t="shared" si="28"/>
        <v/>
      </c>
      <c r="F239" s="18" t="str">
        <f t="shared" si="29"/>
        <v/>
      </c>
      <c r="G239" s="18" t="str">
        <f t="shared" si="30"/>
        <v/>
      </c>
      <c r="H239" s="18" t="str">
        <f>IF(INDEX([1]DataVD!$L$166:$L$242,MATCH($J239,[1]DataVD!$I$166:$I$242,0),1)=$M239,5,"")</f>
        <v/>
      </c>
      <c r="I239" s="25">
        <f t="shared" si="31"/>
        <v>6</v>
      </c>
      <c r="J239" s="18" t="s">
        <v>73</v>
      </c>
      <c r="K239" s="11"/>
      <c r="L239" s="13" t="s">
        <v>33</v>
      </c>
      <c r="M239" s="13">
        <v>1.91</v>
      </c>
      <c r="N239" s="13">
        <v>1.88</v>
      </c>
      <c r="O239" s="13">
        <f t="shared" si="25"/>
        <v>-3.0000000000000027E-2</v>
      </c>
      <c r="P239" s="13">
        <v>0.98</v>
      </c>
      <c r="Q239" s="13">
        <v>0.99</v>
      </c>
      <c r="R239" s="13">
        <f t="shared" si="26"/>
        <v>1.0000000000000009E-2</v>
      </c>
      <c r="S239" s="13"/>
      <c r="T239" s="13"/>
      <c r="U239" s="13"/>
      <c r="V239" s="13"/>
      <c r="W239" s="13"/>
    </row>
    <row r="240" spans="1:23" x14ac:dyDescent="0.3">
      <c r="A240" s="19">
        <f>IF(K240="","",MAX($A$15:A239)+1)</f>
        <v>22</v>
      </c>
      <c r="B240" s="19">
        <v>4</v>
      </c>
      <c r="C240" s="19">
        <f t="shared" si="27"/>
        <v>1</v>
      </c>
      <c r="D240" s="19" t="str">
        <f>IF(INDEX([1]DataVD!$K$166:$K$242,MATCH($J240,[1]DataVD!$I$166:$I$242,0),1)=$M240,2,"")</f>
        <v/>
      </c>
      <c r="E240" s="19" t="str">
        <f t="shared" si="28"/>
        <v/>
      </c>
      <c r="F240" s="19" t="str">
        <f t="shared" si="29"/>
        <v/>
      </c>
      <c r="G240" s="19" t="str">
        <f t="shared" si="30"/>
        <v/>
      </c>
      <c r="H240" s="19" t="str">
        <f>IF(INDEX([1]DataVD!$L$166:$L$242,MATCH($J240,[1]DataVD!$I$166:$I$242,0),1)=$M240,5,"")</f>
        <v/>
      </c>
      <c r="I240" s="25" t="str">
        <f t="shared" si="31"/>
        <v/>
      </c>
      <c r="J240" s="18" t="s">
        <v>74</v>
      </c>
      <c r="K240" s="15">
        <v>380</v>
      </c>
      <c r="L240" s="16" t="s">
        <v>31</v>
      </c>
      <c r="M240" s="16">
        <v>3.96</v>
      </c>
      <c r="N240" s="16">
        <v>3.95</v>
      </c>
      <c r="O240" s="16">
        <f t="shared" si="25"/>
        <v>-9.9999999999997868E-3</v>
      </c>
      <c r="P240" s="16">
        <v>-0.39</v>
      </c>
      <c r="Q240" s="16">
        <v>-0.39</v>
      </c>
      <c r="R240" s="16">
        <f t="shared" si="26"/>
        <v>0</v>
      </c>
      <c r="S240" s="16">
        <v>3.17</v>
      </c>
      <c r="T240" s="16">
        <v>14.82</v>
      </c>
      <c r="U240" s="16">
        <v>5.96</v>
      </c>
      <c r="V240" s="16">
        <v>4.18</v>
      </c>
      <c r="W240" s="16"/>
    </row>
    <row r="241" spans="1:23" x14ac:dyDescent="0.3">
      <c r="A241" s="19" t="str">
        <f>IF(K241="","",MAX($A$15:A240)+1)</f>
        <v/>
      </c>
      <c r="B241" s="19">
        <v>3</v>
      </c>
      <c r="C241" s="19" t="str">
        <f t="shared" si="27"/>
        <v/>
      </c>
      <c r="D241" s="19">
        <f>IF(INDEX([1]DataVD!$K$166:$K$242,MATCH($J241,[1]DataVD!$I$166:$I$242,0),1)=$M241,2,"")</f>
        <v>2</v>
      </c>
      <c r="E241" s="19" t="str">
        <f t="shared" si="28"/>
        <v/>
      </c>
      <c r="F241" s="19" t="str">
        <f t="shared" si="29"/>
        <v/>
      </c>
      <c r="G241" s="19" t="str">
        <f t="shared" si="30"/>
        <v/>
      </c>
      <c r="H241" s="19" t="str">
        <f>IF(INDEX([1]DataVD!$L$166:$L$242,MATCH($J241,[1]DataVD!$I$166:$I$242,0),1)=$M241,5,"")</f>
        <v/>
      </c>
      <c r="I241" s="25" t="str">
        <f t="shared" si="31"/>
        <v/>
      </c>
      <c r="J241" s="18" t="s">
        <v>74</v>
      </c>
      <c r="K241" s="14"/>
      <c r="L241" s="16" t="s">
        <v>31</v>
      </c>
      <c r="M241" s="16">
        <v>5.96</v>
      </c>
      <c r="N241" s="16">
        <v>5.93</v>
      </c>
      <c r="O241" s="16">
        <f t="shared" si="25"/>
        <v>-3.0000000000000249E-2</v>
      </c>
      <c r="P241" s="16">
        <v>-0.38</v>
      </c>
      <c r="Q241" s="16">
        <v>-0.39</v>
      </c>
      <c r="R241" s="16">
        <f t="shared" si="26"/>
        <v>1.0000000000000009E-2</v>
      </c>
      <c r="S241" s="16"/>
      <c r="T241" s="16"/>
      <c r="U241" s="16"/>
      <c r="V241" s="16"/>
      <c r="W241" s="16"/>
    </row>
    <row r="242" spans="1:23" x14ac:dyDescent="0.3">
      <c r="A242" s="19" t="str">
        <f>IF(K242="","",MAX($A$15:A241)+1)</f>
        <v/>
      </c>
      <c r="B242" s="19">
        <v>2</v>
      </c>
      <c r="C242" s="19" t="str">
        <f t="shared" si="27"/>
        <v/>
      </c>
      <c r="D242" s="19" t="str">
        <f>IF(INDEX([1]DataVD!$K$166:$K$242,MATCH($J242,[1]DataVD!$I$166:$I$242,0),1)=$M242,2,"")</f>
        <v/>
      </c>
      <c r="E242" s="19">
        <f t="shared" si="28"/>
        <v>3</v>
      </c>
      <c r="F242" s="19" t="str">
        <f t="shared" si="29"/>
        <v/>
      </c>
      <c r="G242" s="19" t="str">
        <f t="shared" si="30"/>
        <v/>
      </c>
      <c r="H242" s="19" t="str">
        <f>IF(INDEX([1]DataVD!$L$166:$L$242,MATCH($J242,[1]DataVD!$I$166:$I$242,0),1)=$M242,5,"")</f>
        <v/>
      </c>
      <c r="I242" s="25" t="str">
        <f t="shared" si="31"/>
        <v/>
      </c>
      <c r="J242" s="18" t="s">
        <v>74</v>
      </c>
      <c r="K242" s="14"/>
      <c r="L242" s="16" t="s">
        <v>31</v>
      </c>
      <c r="M242" s="16">
        <v>5.66</v>
      </c>
      <c r="N242" s="16">
        <v>5.62</v>
      </c>
      <c r="O242" s="16">
        <f t="shared" si="25"/>
        <v>-4.0000000000000036E-2</v>
      </c>
      <c r="P242" s="16">
        <v>-0.68</v>
      </c>
      <c r="Q242" s="16">
        <v>-0.67</v>
      </c>
      <c r="R242" s="16">
        <f t="shared" si="26"/>
        <v>-1.0000000000000009E-2</v>
      </c>
      <c r="S242" s="16"/>
      <c r="T242" s="16"/>
      <c r="U242" s="16"/>
      <c r="V242" s="16"/>
      <c r="W242" s="16"/>
    </row>
    <row r="243" spans="1:23" hidden="1" x14ac:dyDescent="0.3">
      <c r="A243" s="19" t="str">
        <f>IF(K243="","",MAX($A$15:A242)+1)</f>
        <v/>
      </c>
      <c r="B243" s="19">
        <v>1</v>
      </c>
      <c r="C243" s="19" t="str">
        <f t="shared" si="27"/>
        <v/>
      </c>
      <c r="D243" s="19" t="str">
        <f>IF(INDEX([1]DataVD!$K$166:$K$242,MATCH($J243,[1]DataVD!$I$166:$I$242,0),1)=$M243,2,"")</f>
        <v/>
      </c>
      <c r="E243" s="19" t="str">
        <f t="shared" si="28"/>
        <v/>
      </c>
      <c r="F243" s="19" t="str">
        <f t="shared" si="29"/>
        <v/>
      </c>
      <c r="G243" s="19" t="str">
        <f t="shared" si="30"/>
        <v/>
      </c>
      <c r="H243" s="19" t="str">
        <f>IF(INDEX([1]DataVD!$L$166:$L$242,MATCH($J243,[1]DataVD!$I$166:$I$242,0),1)=$M243,5,"")</f>
        <v/>
      </c>
      <c r="I243" s="25" t="str">
        <f t="shared" si="31"/>
        <v/>
      </c>
      <c r="J243" s="18" t="s">
        <v>74</v>
      </c>
      <c r="K243" s="14"/>
      <c r="L243" s="16" t="s">
        <v>31</v>
      </c>
      <c r="M243" s="16">
        <v>1.5</v>
      </c>
      <c r="N243" s="16">
        <v>1.52</v>
      </c>
      <c r="O243" s="16">
        <f t="shared" si="25"/>
        <v>2.0000000000000018E-2</v>
      </c>
      <c r="P243" s="16">
        <v>-0.71</v>
      </c>
      <c r="Q243" s="16">
        <v>-0.72</v>
      </c>
      <c r="R243" s="16">
        <f t="shared" si="26"/>
        <v>1.0000000000000009E-2</v>
      </c>
      <c r="S243" s="16"/>
      <c r="T243" s="16"/>
      <c r="U243" s="16"/>
      <c r="V243" s="16"/>
      <c r="W243" s="16"/>
    </row>
    <row r="244" spans="1:23" x14ac:dyDescent="0.3">
      <c r="A244" s="19" t="str">
        <f>IF(K244="","",MAX($A$15:A243)+1)</f>
        <v/>
      </c>
      <c r="B244" s="19">
        <v>0</v>
      </c>
      <c r="C244" s="19" t="str">
        <f t="shared" si="27"/>
        <v/>
      </c>
      <c r="D244" s="19" t="str">
        <f>IF(INDEX([1]DataVD!$K$166:$K$242,MATCH($J244,[1]DataVD!$I$166:$I$242,0),1)=$M244,2,"")</f>
        <v/>
      </c>
      <c r="E244" s="19" t="str">
        <f t="shared" si="28"/>
        <v/>
      </c>
      <c r="F244" s="19">
        <f t="shared" si="29"/>
        <v>0</v>
      </c>
      <c r="G244" s="19" t="str">
        <f t="shared" si="30"/>
        <v/>
      </c>
      <c r="H244" s="19" t="str">
        <f>IF(INDEX([1]DataVD!$L$166:$L$242,MATCH($J244,[1]DataVD!$I$166:$I$242,0),1)=$M244,5,"")</f>
        <v/>
      </c>
      <c r="I244" s="25" t="str">
        <f t="shared" si="31"/>
        <v/>
      </c>
      <c r="J244" s="18" t="s">
        <v>74</v>
      </c>
      <c r="K244" s="14"/>
      <c r="L244" s="16" t="s">
        <v>32</v>
      </c>
      <c r="M244" s="16">
        <v>0</v>
      </c>
      <c r="N244" s="16">
        <v>0</v>
      </c>
      <c r="O244" s="16">
        <f t="shared" si="25"/>
        <v>0</v>
      </c>
      <c r="P244" s="16">
        <v>0.5</v>
      </c>
      <c r="Q244" s="16">
        <v>0.5</v>
      </c>
      <c r="R244" s="16">
        <f t="shared" si="26"/>
        <v>0</v>
      </c>
      <c r="S244" s="16"/>
      <c r="T244" s="16"/>
      <c r="U244" s="16"/>
      <c r="V244" s="16"/>
      <c r="W244" s="16"/>
    </row>
    <row r="245" spans="1:23" hidden="1" x14ac:dyDescent="0.3">
      <c r="A245" s="19" t="str">
        <f>IF(K245="","",MAX($A$15:A244)+1)</f>
        <v/>
      </c>
      <c r="B245" s="19">
        <v>1</v>
      </c>
      <c r="C245" s="19" t="str">
        <f t="shared" si="27"/>
        <v/>
      </c>
      <c r="D245" s="19" t="str">
        <f>IF(INDEX([1]DataVD!$K$166:$K$242,MATCH($J245,[1]DataVD!$I$166:$I$242,0),1)=$M245,2,"")</f>
        <v/>
      </c>
      <c r="E245" s="19" t="str">
        <f t="shared" si="28"/>
        <v/>
      </c>
      <c r="F245" s="19" t="str">
        <f t="shared" si="29"/>
        <v/>
      </c>
      <c r="G245" s="19" t="str">
        <f t="shared" si="30"/>
        <v/>
      </c>
      <c r="H245" s="19" t="str">
        <f>IF(INDEX([1]DataVD!$L$166:$L$242,MATCH($J245,[1]DataVD!$I$166:$I$242,0),1)=$M245,5,"")</f>
        <v/>
      </c>
      <c r="I245" s="25" t="str">
        <f t="shared" si="31"/>
        <v/>
      </c>
      <c r="J245" s="18" t="s">
        <v>74</v>
      </c>
      <c r="K245" s="14"/>
      <c r="L245" s="16" t="s">
        <v>33</v>
      </c>
      <c r="M245" s="16">
        <v>3.52</v>
      </c>
      <c r="N245" s="16">
        <v>3.57</v>
      </c>
      <c r="O245" s="16">
        <f t="shared" si="25"/>
        <v>4.9999999999999822E-2</v>
      </c>
      <c r="P245" s="16">
        <v>0.51</v>
      </c>
      <c r="Q245" s="16">
        <v>0.52</v>
      </c>
      <c r="R245" s="16">
        <f t="shared" si="26"/>
        <v>1.0000000000000009E-2</v>
      </c>
      <c r="S245" s="16"/>
      <c r="T245" s="16"/>
      <c r="U245" s="16"/>
      <c r="V245" s="16"/>
      <c r="W245" s="16"/>
    </row>
    <row r="246" spans="1:23" x14ac:dyDescent="0.3">
      <c r="A246" s="19" t="str">
        <f>IF(K246="","",MAX($A$15:A245)+1)</f>
        <v/>
      </c>
      <c r="B246" s="19">
        <v>2</v>
      </c>
      <c r="C246" s="19" t="str">
        <f t="shared" si="27"/>
        <v/>
      </c>
      <c r="D246" s="19" t="str">
        <f>IF(INDEX([1]DataVD!$K$166:$K$242,MATCH($J246,[1]DataVD!$I$166:$I$242,0),1)=$M246,2,"")</f>
        <v/>
      </c>
      <c r="E246" s="19" t="str">
        <f t="shared" si="28"/>
        <v/>
      </c>
      <c r="F246" s="19" t="str">
        <f t="shared" si="29"/>
        <v/>
      </c>
      <c r="G246" s="19">
        <f t="shared" si="30"/>
        <v>4</v>
      </c>
      <c r="H246" s="19" t="str">
        <f>IF(INDEX([1]DataVD!$L$166:$L$242,MATCH($J246,[1]DataVD!$I$166:$I$242,0),1)=$M246,5,"")</f>
        <v/>
      </c>
      <c r="I246" s="25" t="str">
        <f t="shared" si="31"/>
        <v/>
      </c>
      <c r="J246" s="18" t="s">
        <v>74</v>
      </c>
      <c r="K246" s="14"/>
      <c r="L246" s="16" t="s">
        <v>33</v>
      </c>
      <c r="M246" s="16">
        <v>3.88</v>
      </c>
      <c r="N246" s="16">
        <v>3.88</v>
      </c>
      <c r="O246" s="16">
        <f t="shared" si="25"/>
        <v>0</v>
      </c>
      <c r="P246" s="16">
        <v>0.51</v>
      </c>
      <c r="Q246" s="16">
        <v>0.52</v>
      </c>
      <c r="R246" s="16">
        <f t="shared" si="26"/>
        <v>1.0000000000000009E-2</v>
      </c>
      <c r="S246" s="16"/>
      <c r="T246" s="16"/>
      <c r="U246" s="16"/>
      <c r="V246" s="16"/>
      <c r="W246" s="16"/>
    </row>
    <row r="247" spans="1:23" x14ac:dyDescent="0.3">
      <c r="A247" s="19" t="str">
        <f>IF(K247="","",MAX($A$15:A246)+1)</f>
        <v/>
      </c>
      <c r="B247" s="19">
        <v>3</v>
      </c>
      <c r="C247" s="19" t="str">
        <f t="shared" si="27"/>
        <v/>
      </c>
      <c r="D247" s="19" t="str">
        <f>IF(INDEX([1]DataVD!$K$166:$K$242,MATCH($J247,[1]DataVD!$I$166:$I$242,0),1)=$M247,2,"")</f>
        <v/>
      </c>
      <c r="E247" s="19" t="str">
        <f t="shared" si="28"/>
        <v/>
      </c>
      <c r="F247" s="19" t="str">
        <f t="shared" si="29"/>
        <v/>
      </c>
      <c r="G247" s="19" t="str">
        <f t="shared" si="30"/>
        <v/>
      </c>
      <c r="H247" s="19">
        <f>IF(INDEX([1]DataVD!$L$166:$L$242,MATCH($J247,[1]DataVD!$I$166:$I$242,0),1)=$M247,5,"")</f>
        <v>5</v>
      </c>
      <c r="I247" s="25" t="str">
        <f t="shared" si="31"/>
        <v/>
      </c>
      <c r="J247" s="18" t="s">
        <v>74</v>
      </c>
      <c r="K247" s="14"/>
      <c r="L247" s="16" t="s">
        <v>33</v>
      </c>
      <c r="M247" s="16">
        <v>4.18</v>
      </c>
      <c r="N247" s="16">
        <v>4.16</v>
      </c>
      <c r="O247" s="16">
        <f t="shared" si="25"/>
        <v>-1.9999999999999574E-2</v>
      </c>
      <c r="P247" s="16">
        <v>0.81</v>
      </c>
      <c r="Q247" s="16">
        <v>0.8</v>
      </c>
      <c r="R247" s="16">
        <f t="shared" si="26"/>
        <v>-1.0000000000000009E-2</v>
      </c>
      <c r="S247" s="16"/>
      <c r="T247" s="16"/>
      <c r="U247" s="16"/>
      <c r="V247" s="16"/>
      <c r="W247" s="16"/>
    </row>
    <row r="248" spans="1:23" hidden="1" x14ac:dyDescent="0.3">
      <c r="A248" s="19" t="str">
        <f>IF(K248="","",MAX($A$15:A247)+1)</f>
        <v/>
      </c>
      <c r="B248" s="19">
        <v>4</v>
      </c>
      <c r="C248" s="19" t="str">
        <f t="shared" si="27"/>
        <v/>
      </c>
      <c r="D248" s="19" t="str">
        <f>IF(INDEX([1]DataVD!$K$166:$K$242,MATCH($J248,[1]DataVD!$I$166:$I$242,0),1)=$M248,2,"")</f>
        <v/>
      </c>
      <c r="E248" s="19" t="str">
        <f t="shared" si="28"/>
        <v/>
      </c>
      <c r="F248" s="19" t="str">
        <f t="shared" si="29"/>
        <v/>
      </c>
      <c r="G248" s="19" t="str">
        <f t="shared" si="30"/>
        <v/>
      </c>
      <c r="H248" s="19" t="str">
        <f>IF(INDEX([1]DataVD!$L$166:$L$242,MATCH($J248,[1]DataVD!$I$166:$I$242,0),1)=$M248,5,"")</f>
        <v/>
      </c>
      <c r="I248" s="25" t="str">
        <f t="shared" si="31"/>
        <v/>
      </c>
      <c r="J248" s="18" t="s">
        <v>74</v>
      </c>
      <c r="K248" s="14"/>
      <c r="L248" s="16" t="s">
        <v>33</v>
      </c>
      <c r="M248" s="16">
        <v>3.52</v>
      </c>
      <c r="N248" s="16">
        <v>3.56</v>
      </c>
      <c r="O248" s="16">
        <f t="shared" si="25"/>
        <v>4.0000000000000036E-2</v>
      </c>
      <c r="P248" s="16">
        <v>0.81</v>
      </c>
      <c r="Q248" s="16">
        <v>0.81</v>
      </c>
      <c r="R248" s="16">
        <f t="shared" si="26"/>
        <v>0</v>
      </c>
      <c r="S248" s="16"/>
      <c r="T248" s="16"/>
      <c r="U248" s="16"/>
      <c r="V248" s="16"/>
      <c r="W248" s="16"/>
    </row>
    <row r="249" spans="1:23" x14ac:dyDescent="0.3">
      <c r="A249" s="19" t="str">
        <f>IF(K249="","",MAX($A$15:A248)+1)</f>
        <v/>
      </c>
      <c r="B249" s="19">
        <v>5</v>
      </c>
      <c r="C249" s="19" t="str">
        <f t="shared" si="27"/>
        <v/>
      </c>
      <c r="D249" s="19" t="str">
        <f>IF(INDEX([1]DataVD!$K$166:$K$242,MATCH($J249,[1]DataVD!$I$166:$I$242,0),1)=$M249,2,"")</f>
        <v/>
      </c>
      <c r="E249" s="19" t="str">
        <f t="shared" si="28"/>
        <v/>
      </c>
      <c r="F249" s="19" t="str">
        <f t="shared" si="29"/>
        <v/>
      </c>
      <c r="G249" s="19" t="str">
        <f t="shared" si="30"/>
        <v/>
      </c>
      <c r="H249" s="19" t="str">
        <f>IF(INDEX([1]DataVD!$L$166:$L$242,MATCH($J249,[1]DataVD!$I$166:$I$242,0),1)=$M249,5,"")</f>
        <v/>
      </c>
      <c r="I249" s="25">
        <f t="shared" si="31"/>
        <v>6</v>
      </c>
      <c r="J249" s="18" t="s">
        <v>74</v>
      </c>
      <c r="K249" s="14"/>
      <c r="L249" s="16" t="s">
        <v>33</v>
      </c>
      <c r="M249" s="16">
        <v>2.1800000000000002</v>
      </c>
      <c r="N249" s="16">
        <v>2.21</v>
      </c>
      <c r="O249" s="16">
        <f t="shared" si="25"/>
        <v>2.9999999999999805E-2</v>
      </c>
      <c r="P249" s="16">
        <v>0.8</v>
      </c>
      <c r="Q249" s="16">
        <v>0.8</v>
      </c>
      <c r="R249" s="16">
        <f t="shared" si="26"/>
        <v>0</v>
      </c>
      <c r="S249" s="16"/>
      <c r="T249" s="16"/>
      <c r="U249" s="16"/>
      <c r="V249" s="16"/>
      <c r="W249" s="16"/>
    </row>
    <row r="250" spans="1:23" x14ac:dyDescent="0.3">
      <c r="A250" s="18">
        <f>IF(K250="","",MAX($A$15:A249)+1)</f>
        <v>23</v>
      </c>
      <c r="B250" s="18">
        <v>5</v>
      </c>
      <c r="C250" s="18">
        <f t="shared" si="27"/>
        <v>1</v>
      </c>
      <c r="D250" s="18" t="str">
        <f>IF(INDEX([1]DataVD!$K$166:$K$242,MATCH($J250,[1]DataVD!$I$166:$I$242,0),1)=$M250,2,"")</f>
        <v/>
      </c>
      <c r="E250" s="18" t="str">
        <f t="shared" si="28"/>
        <v/>
      </c>
      <c r="F250" s="18" t="str">
        <f t="shared" si="29"/>
        <v/>
      </c>
      <c r="G250" s="18" t="str">
        <f t="shared" si="30"/>
        <v/>
      </c>
      <c r="H250" s="18" t="str">
        <f>IF(INDEX([1]DataVD!$L$166:$L$242,MATCH($J250,[1]DataVD!$I$166:$I$242,0),1)=$M250,5,"")</f>
        <v/>
      </c>
      <c r="I250" s="25" t="str">
        <f t="shared" si="31"/>
        <v/>
      </c>
      <c r="J250" s="18" t="s">
        <v>75</v>
      </c>
      <c r="K250" s="12">
        <v>400</v>
      </c>
      <c r="L250" s="13" t="s">
        <v>31</v>
      </c>
      <c r="M250" s="13">
        <v>3.24</v>
      </c>
      <c r="N250" s="13">
        <v>3.27</v>
      </c>
      <c r="O250" s="13">
        <f t="shared" si="25"/>
        <v>2.9999999999999805E-2</v>
      </c>
      <c r="P250" s="13">
        <v>-0.53</v>
      </c>
      <c r="Q250" s="13">
        <v>-0.54</v>
      </c>
      <c r="R250" s="13">
        <f t="shared" si="26"/>
        <v>1.0000000000000009E-2</v>
      </c>
      <c r="S250" s="13">
        <v>5.57</v>
      </c>
      <c r="T250" s="13">
        <v>14.54</v>
      </c>
      <c r="U250" s="13">
        <v>4.74</v>
      </c>
      <c r="V250" s="13">
        <v>4.2</v>
      </c>
      <c r="W250" s="13"/>
    </row>
    <row r="251" spans="1:23" hidden="1" x14ac:dyDescent="0.3">
      <c r="A251" s="18" t="str">
        <f>IF(K251="","",MAX($A$15:A250)+1)</f>
        <v/>
      </c>
      <c r="B251" s="18">
        <v>4</v>
      </c>
      <c r="C251" s="18" t="str">
        <f t="shared" si="27"/>
        <v/>
      </c>
      <c r="D251" s="18" t="str">
        <f>IF(INDEX([1]DataVD!$K$166:$K$242,MATCH($J251,[1]DataVD!$I$166:$I$242,0),1)=$M251,2,"")</f>
        <v/>
      </c>
      <c r="E251" s="18" t="str">
        <f t="shared" si="28"/>
        <v/>
      </c>
      <c r="F251" s="18" t="str">
        <f t="shared" si="29"/>
        <v/>
      </c>
      <c r="G251" s="18" t="str">
        <f t="shared" si="30"/>
        <v/>
      </c>
      <c r="H251" s="18" t="str">
        <f>IF(INDEX([1]DataVD!$L$166:$L$242,MATCH($J251,[1]DataVD!$I$166:$I$242,0),1)=$M251,5,"")</f>
        <v/>
      </c>
      <c r="I251" s="25" t="str">
        <f t="shared" si="31"/>
        <v/>
      </c>
      <c r="J251" s="18" t="s">
        <v>75</v>
      </c>
      <c r="K251" s="11"/>
      <c r="L251" s="13" t="s">
        <v>31</v>
      </c>
      <c r="M251" s="13">
        <v>4</v>
      </c>
      <c r="N251" s="13">
        <v>3.96</v>
      </c>
      <c r="O251" s="13">
        <f t="shared" si="25"/>
        <v>-4.0000000000000036E-2</v>
      </c>
      <c r="P251" s="13">
        <v>-0.53</v>
      </c>
      <c r="Q251" s="13">
        <v>-0.53</v>
      </c>
      <c r="R251" s="13">
        <f t="shared" si="26"/>
        <v>0</v>
      </c>
      <c r="S251" s="13"/>
      <c r="T251" s="13"/>
      <c r="U251" s="13"/>
      <c r="V251" s="13"/>
      <c r="W251" s="13"/>
    </row>
    <row r="252" spans="1:23" x14ac:dyDescent="0.3">
      <c r="A252" s="18" t="str">
        <f>IF(K252="","",MAX($A$15:A251)+1)</f>
        <v/>
      </c>
      <c r="B252" s="18">
        <v>3</v>
      </c>
      <c r="C252" s="18" t="str">
        <f t="shared" si="27"/>
        <v/>
      </c>
      <c r="D252" s="18">
        <f>IF(INDEX([1]DataVD!$K$166:$K$242,MATCH($J252,[1]DataVD!$I$166:$I$242,0),1)=$M252,2,"")</f>
        <v>2</v>
      </c>
      <c r="E252" s="18" t="str">
        <f t="shared" si="28"/>
        <v/>
      </c>
      <c r="F252" s="18" t="str">
        <f t="shared" si="29"/>
        <v/>
      </c>
      <c r="G252" s="18" t="str">
        <f t="shared" si="30"/>
        <v/>
      </c>
      <c r="H252" s="18" t="str">
        <f>IF(INDEX([1]DataVD!$L$166:$L$242,MATCH($J252,[1]DataVD!$I$166:$I$242,0),1)=$M252,5,"")</f>
        <v/>
      </c>
      <c r="I252" s="25" t="str">
        <f t="shared" si="31"/>
        <v/>
      </c>
      <c r="J252" s="18" t="s">
        <v>75</v>
      </c>
      <c r="K252" s="11"/>
      <c r="L252" s="13" t="s">
        <v>31</v>
      </c>
      <c r="M252" s="13">
        <v>4.74</v>
      </c>
      <c r="N252" s="13">
        <v>4.7</v>
      </c>
      <c r="O252" s="13">
        <f t="shared" si="25"/>
        <v>-4.0000000000000036E-2</v>
      </c>
      <c r="P252" s="13">
        <v>0.46</v>
      </c>
      <c r="Q252" s="13">
        <v>0.46</v>
      </c>
      <c r="R252" s="13">
        <f t="shared" si="26"/>
        <v>0</v>
      </c>
      <c r="S252" s="13"/>
      <c r="T252" s="13"/>
      <c r="U252" s="13"/>
      <c r="V252" s="13"/>
      <c r="W252" s="13"/>
    </row>
    <row r="253" spans="1:23" x14ac:dyDescent="0.3">
      <c r="A253" s="18" t="str">
        <f>IF(K253="","",MAX($A$15:A252)+1)</f>
        <v/>
      </c>
      <c r="B253" s="18">
        <v>2</v>
      </c>
      <c r="C253" s="18" t="str">
        <f t="shared" si="27"/>
        <v/>
      </c>
      <c r="D253" s="18" t="str">
        <f>IF(INDEX([1]DataVD!$K$166:$K$242,MATCH($J253,[1]DataVD!$I$166:$I$242,0),1)=$M253,2,"")</f>
        <v/>
      </c>
      <c r="E253" s="18">
        <f t="shared" si="28"/>
        <v>3</v>
      </c>
      <c r="F253" s="18" t="str">
        <f t="shared" si="29"/>
        <v/>
      </c>
      <c r="G253" s="18" t="str">
        <f t="shared" si="30"/>
        <v/>
      </c>
      <c r="H253" s="18" t="str">
        <f>IF(INDEX([1]DataVD!$L$166:$L$242,MATCH($J253,[1]DataVD!$I$166:$I$242,0),1)=$M253,5,"")</f>
        <v/>
      </c>
      <c r="I253" s="25" t="str">
        <f t="shared" si="31"/>
        <v/>
      </c>
      <c r="J253" s="18" t="s">
        <v>75</v>
      </c>
      <c r="K253" s="11"/>
      <c r="L253" s="13" t="s">
        <v>31</v>
      </c>
      <c r="M253" s="13">
        <v>4.5599999999999996</v>
      </c>
      <c r="N253" s="13">
        <v>4.5599999999999996</v>
      </c>
      <c r="O253" s="13">
        <f t="shared" si="25"/>
        <v>0</v>
      </c>
      <c r="P253" s="13">
        <v>-0.08</v>
      </c>
      <c r="Q253" s="13">
        <v>-0.06</v>
      </c>
      <c r="R253" s="13">
        <f t="shared" si="26"/>
        <v>-2.0000000000000004E-2</v>
      </c>
      <c r="S253" s="13"/>
      <c r="T253" s="13"/>
      <c r="U253" s="13"/>
      <c r="V253" s="13"/>
      <c r="W253" s="13"/>
    </row>
    <row r="254" spans="1:23" hidden="1" x14ac:dyDescent="0.3">
      <c r="A254" s="18" t="str">
        <f>IF(K254="","",MAX($A$15:A253)+1)</f>
        <v/>
      </c>
      <c r="B254" s="18">
        <v>1</v>
      </c>
      <c r="C254" s="18" t="str">
        <f t="shared" si="27"/>
        <v/>
      </c>
      <c r="D254" s="18" t="str">
        <f>IF(INDEX([1]DataVD!$K$166:$K$242,MATCH($J254,[1]DataVD!$I$166:$I$242,0),1)=$M254,2,"")</f>
        <v/>
      </c>
      <c r="E254" s="18" t="str">
        <f t="shared" si="28"/>
        <v/>
      </c>
      <c r="F254" s="18" t="str">
        <f t="shared" si="29"/>
        <v/>
      </c>
      <c r="G254" s="18" t="str">
        <f t="shared" si="30"/>
        <v/>
      </c>
      <c r="H254" s="18" t="str">
        <f>IF(INDEX([1]DataVD!$L$166:$L$242,MATCH($J254,[1]DataVD!$I$166:$I$242,0),1)=$M254,5,"")</f>
        <v/>
      </c>
      <c r="I254" s="25" t="str">
        <f t="shared" si="31"/>
        <v/>
      </c>
      <c r="J254" s="18" t="s">
        <v>75</v>
      </c>
      <c r="K254" s="11"/>
      <c r="L254" s="13" t="s">
        <v>31</v>
      </c>
      <c r="M254" s="13">
        <v>4</v>
      </c>
      <c r="N254" s="13">
        <v>3.97</v>
      </c>
      <c r="O254" s="13">
        <f t="shared" si="25"/>
        <v>-2.9999999999999805E-2</v>
      </c>
      <c r="P254" s="13">
        <v>-0.83</v>
      </c>
      <c r="Q254" s="13">
        <v>-0.84</v>
      </c>
      <c r="R254" s="13">
        <f t="shared" si="26"/>
        <v>1.0000000000000009E-2</v>
      </c>
      <c r="S254" s="13"/>
      <c r="T254" s="13"/>
      <c r="U254" s="13"/>
      <c r="V254" s="13"/>
      <c r="W254" s="13"/>
    </row>
    <row r="255" spans="1:23" x14ac:dyDescent="0.3">
      <c r="A255" s="18" t="str">
        <f>IF(K255="","",MAX($A$15:A254)+1)</f>
        <v/>
      </c>
      <c r="B255" s="18">
        <v>0</v>
      </c>
      <c r="C255" s="18" t="str">
        <f t="shared" si="27"/>
        <v/>
      </c>
      <c r="D255" s="18" t="str">
        <f>IF(INDEX([1]DataVD!$K$166:$K$242,MATCH($J255,[1]DataVD!$I$166:$I$242,0),1)=$M255,2,"")</f>
        <v/>
      </c>
      <c r="E255" s="18" t="str">
        <f t="shared" si="28"/>
        <v/>
      </c>
      <c r="F255" s="18">
        <f t="shared" si="29"/>
        <v>0</v>
      </c>
      <c r="G255" s="18" t="str">
        <f t="shared" si="30"/>
        <v/>
      </c>
      <c r="H255" s="18" t="str">
        <f>IF(INDEX([1]DataVD!$L$166:$L$242,MATCH($J255,[1]DataVD!$I$166:$I$242,0),1)=$M255,5,"")</f>
        <v/>
      </c>
      <c r="I255" s="25" t="str">
        <f t="shared" si="31"/>
        <v/>
      </c>
      <c r="J255" s="18" t="s">
        <v>75</v>
      </c>
      <c r="K255" s="11"/>
      <c r="L255" s="13" t="s">
        <v>32</v>
      </c>
      <c r="M255" s="13">
        <v>0</v>
      </c>
      <c r="N255" s="13">
        <v>0</v>
      </c>
      <c r="O255" s="13">
        <f t="shared" si="25"/>
        <v>0</v>
      </c>
      <c r="P255" s="13">
        <v>-0.81</v>
      </c>
      <c r="Q255" s="13">
        <v>-0.81</v>
      </c>
      <c r="R255" s="13">
        <f t="shared" si="26"/>
        <v>0</v>
      </c>
      <c r="S255" s="13"/>
      <c r="T255" s="13"/>
      <c r="U255" s="13"/>
      <c r="V255" s="13"/>
      <c r="W255" s="13"/>
    </row>
    <row r="256" spans="1:23" hidden="1" x14ac:dyDescent="0.3">
      <c r="A256" s="18" t="str">
        <f>IF(K256="","",MAX($A$15:A255)+1)</f>
        <v/>
      </c>
      <c r="B256" s="18">
        <v>1</v>
      </c>
      <c r="C256" s="18" t="str">
        <f t="shared" si="27"/>
        <v/>
      </c>
      <c r="D256" s="18" t="str">
        <f>IF(INDEX([1]DataVD!$K$166:$K$242,MATCH($J256,[1]DataVD!$I$166:$I$242,0),1)=$M256,2,"")</f>
        <v/>
      </c>
      <c r="E256" s="18" t="str">
        <f t="shared" si="28"/>
        <v/>
      </c>
      <c r="F256" s="18" t="str">
        <f t="shared" si="29"/>
        <v/>
      </c>
      <c r="G256" s="18" t="str">
        <f t="shared" si="30"/>
        <v/>
      </c>
      <c r="H256" s="18" t="str">
        <f>IF(INDEX([1]DataVD!$L$166:$L$242,MATCH($J256,[1]DataVD!$I$166:$I$242,0),1)=$M256,5,"")</f>
        <v/>
      </c>
      <c r="I256" s="25" t="str">
        <f t="shared" si="31"/>
        <v/>
      </c>
      <c r="J256" s="18" t="s">
        <v>75</v>
      </c>
      <c r="K256" s="11"/>
      <c r="L256" s="13" t="s">
        <v>33</v>
      </c>
      <c r="M256" s="13">
        <v>1.57</v>
      </c>
      <c r="N256" s="13">
        <v>1.54</v>
      </c>
      <c r="O256" s="13">
        <f t="shared" si="25"/>
        <v>-3.0000000000000027E-2</v>
      </c>
      <c r="P256" s="13">
        <v>-0.68</v>
      </c>
      <c r="Q256" s="13">
        <v>-0.69</v>
      </c>
      <c r="R256" s="13">
        <f t="shared" si="26"/>
        <v>9.9999999999998979E-3</v>
      </c>
      <c r="S256" s="13"/>
      <c r="T256" s="13"/>
      <c r="U256" s="13"/>
      <c r="V256" s="13"/>
      <c r="W256" s="13"/>
    </row>
    <row r="257" spans="1:23" hidden="1" x14ac:dyDescent="0.3">
      <c r="A257" s="18" t="str">
        <f>IF(K257="","",MAX($A$15:A256)+1)</f>
        <v/>
      </c>
      <c r="B257" s="18">
        <v>2</v>
      </c>
      <c r="C257" s="18" t="str">
        <f t="shared" si="27"/>
        <v/>
      </c>
      <c r="D257" s="18" t="str">
        <f>IF(INDEX([1]DataVD!$K$166:$K$242,MATCH($J257,[1]DataVD!$I$166:$I$242,0),1)=$M257,2,"")</f>
        <v/>
      </c>
      <c r="E257" s="18" t="str">
        <f t="shared" si="28"/>
        <v/>
      </c>
      <c r="F257" s="18" t="str">
        <f t="shared" si="29"/>
        <v/>
      </c>
      <c r="G257" s="18" t="str">
        <f t="shared" si="30"/>
        <v/>
      </c>
      <c r="H257" s="18" t="str">
        <f>IF(INDEX([1]DataVD!$L$166:$L$242,MATCH($J257,[1]DataVD!$I$166:$I$242,0),1)=$M257,5,"")</f>
        <v/>
      </c>
      <c r="I257" s="25" t="str">
        <f t="shared" si="31"/>
        <v/>
      </c>
      <c r="J257" s="18" t="s">
        <v>75</v>
      </c>
      <c r="K257" s="11"/>
      <c r="L257" s="13" t="s">
        <v>33</v>
      </c>
      <c r="M257" s="13">
        <v>2.2400000000000002</v>
      </c>
      <c r="N257" s="13">
        <v>2.2000000000000002</v>
      </c>
      <c r="O257" s="13">
        <f t="shared" si="25"/>
        <v>-4.0000000000000036E-2</v>
      </c>
      <c r="P257" s="13">
        <v>0.53</v>
      </c>
      <c r="Q257" s="13">
        <v>0.51</v>
      </c>
      <c r="R257" s="13">
        <f t="shared" si="26"/>
        <v>-2.0000000000000018E-2</v>
      </c>
      <c r="S257" s="13"/>
      <c r="T257" s="13"/>
      <c r="U257" s="13"/>
      <c r="V257" s="13"/>
      <c r="W257" s="13"/>
    </row>
    <row r="258" spans="1:23" x14ac:dyDescent="0.3">
      <c r="A258" s="18" t="str">
        <f>IF(K258="","",MAX($A$15:A257)+1)</f>
        <v/>
      </c>
      <c r="B258" s="18">
        <v>3</v>
      </c>
      <c r="C258" s="18" t="str">
        <f t="shared" si="27"/>
        <v/>
      </c>
      <c r="D258" s="18" t="str">
        <f>IF(INDEX([1]DataVD!$K$166:$K$242,MATCH($J258,[1]DataVD!$I$166:$I$242,0),1)=$M258,2,"")</f>
        <v/>
      </c>
      <c r="E258" s="18" t="str">
        <f t="shared" si="28"/>
        <v/>
      </c>
      <c r="F258" s="18" t="str">
        <f t="shared" si="29"/>
        <v/>
      </c>
      <c r="G258" s="18">
        <f t="shared" si="30"/>
        <v>4</v>
      </c>
      <c r="H258" s="18" t="str">
        <f>IF(INDEX([1]DataVD!$L$166:$L$242,MATCH($J258,[1]DataVD!$I$166:$I$242,0),1)=$M258,5,"")</f>
        <v/>
      </c>
      <c r="I258" s="25" t="str">
        <f t="shared" si="31"/>
        <v/>
      </c>
      <c r="J258" s="18" t="s">
        <v>75</v>
      </c>
      <c r="K258" s="11"/>
      <c r="L258" s="13" t="s">
        <v>33</v>
      </c>
      <c r="M258" s="13">
        <v>3.9</v>
      </c>
      <c r="N258" s="13">
        <v>3.95</v>
      </c>
      <c r="O258" s="13">
        <f t="shared" si="25"/>
        <v>5.0000000000000266E-2</v>
      </c>
      <c r="P258" s="13">
        <v>0.52</v>
      </c>
      <c r="Q258" s="13">
        <v>0.53</v>
      </c>
      <c r="R258" s="13">
        <f t="shared" si="26"/>
        <v>1.0000000000000009E-2</v>
      </c>
      <c r="S258" s="13"/>
      <c r="T258" s="13"/>
      <c r="U258" s="13"/>
      <c r="V258" s="13"/>
      <c r="W258" s="13"/>
    </row>
    <row r="259" spans="1:23" x14ac:dyDescent="0.3">
      <c r="A259" s="18" t="str">
        <f>IF(K259="","",MAX($A$15:A258)+1)</f>
        <v/>
      </c>
      <c r="B259" s="18">
        <v>4</v>
      </c>
      <c r="C259" s="18" t="str">
        <f t="shared" si="27"/>
        <v/>
      </c>
      <c r="D259" s="18" t="str">
        <f>IF(INDEX([1]DataVD!$K$166:$K$242,MATCH($J259,[1]DataVD!$I$166:$I$242,0),1)=$M259,2,"")</f>
        <v/>
      </c>
      <c r="E259" s="18" t="str">
        <f t="shared" si="28"/>
        <v/>
      </c>
      <c r="F259" s="18" t="str">
        <f t="shared" si="29"/>
        <v/>
      </c>
      <c r="G259" s="18" t="str">
        <f t="shared" si="30"/>
        <v/>
      </c>
      <c r="H259" s="18">
        <f>IF(INDEX([1]DataVD!$L$166:$L$242,MATCH($J259,[1]DataVD!$I$166:$I$242,0),1)=$M259,5,"")</f>
        <v>5</v>
      </c>
      <c r="I259" s="25" t="str">
        <f t="shared" si="31"/>
        <v/>
      </c>
      <c r="J259" s="18" t="s">
        <v>75</v>
      </c>
      <c r="K259" s="11"/>
      <c r="L259" s="13" t="s">
        <v>33</v>
      </c>
      <c r="M259" s="13">
        <v>4.2</v>
      </c>
      <c r="N259" s="13">
        <v>4.1900000000000004</v>
      </c>
      <c r="O259" s="13">
        <f t="shared" si="25"/>
        <v>-9.9999999999997868E-3</v>
      </c>
      <c r="P259" s="13">
        <v>0.82</v>
      </c>
      <c r="Q259" s="13">
        <v>0.82</v>
      </c>
      <c r="R259" s="13">
        <f t="shared" si="26"/>
        <v>0</v>
      </c>
      <c r="S259" s="13"/>
      <c r="T259" s="13"/>
      <c r="U259" s="13"/>
      <c r="V259" s="13"/>
      <c r="W259" s="13"/>
    </row>
    <row r="260" spans="1:23" hidden="1" x14ac:dyDescent="0.3">
      <c r="A260" s="18" t="str">
        <f>IF(K260="","",MAX($A$15:A259)+1)</f>
        <v/>
      </c>
      <c r="B260" s="18">
        <v>5</v>
      </c>
      <c r="C260" s="18" t="str">
        <f t="shared" si="27"/>
        <v/>
      </c>
      <c r="D260" s="18" t="str">
        <f>IF(INDEX([1]DataVD!$K$166:$K$242,MATCH($J260,[1]DataVD!$I$166:$I$242,0),1)=$M260,2,"")</f>
        <v/>
      </c>
      <c r="E260" s="18" t="str">
        <f t="shared" si="28"/>
        <v/>
      </c>
      <c r="F260" s="18" t="str">
        <f t="shared" si="29"/>
        <v/>
      </c>
      <c r="G260" s="18" t="str">
        <f t="shared" si="30"/>
        <v/>
      </c>
      <c r="H260" s="18" t="str">
        <f>IF(INDEX([1]DataVD!$L$166:$L$242,MATCH($J260,[1]DataVD!$I$166:$I$242,0),1)=$M260,5,"")</f>
        <v/>
      </c>
      <c r="I260" s="25" t="str">
        <f t="shared" si="31"/>
        <v/>
      </c>
      <c r="J260" s="18" t="s">
        <v>75</v>
      </c>
      <c r="K260" s="11"/>
      <c r="L260" s="13" t="s">
        <v>33</v>
      </c>
      <c r="M260" s="13">
        <v>2.2400000000000002</v>
      </c>
      <c r="N260" s="13">
        <v>2.2400000000000002</v>
      </c>
      <c r="O260" s="13">
        <f t="shared" si="25"/>
        <v>0</v>
      </c>
      <c r="P260" s="13">
        <v>0.83</v>
      </c>
      <c r="Q260" s="13">
        <v>0.84</v>
      </c>
      <c r="R260" s="13">
        <f t="shared" si="26"/>
        <v>1.0000000000000009E-2</v>
      </c>
      <c r="S260" s="13"/>
      <c r="T260" s="13"/>
      <c r="U260" s="13"/>
      <c r="V260" s="13"/>
      <c r="W260" s="13"/>
    </row>
    <row r="261" spans="1:23" x14ac:dyDescent="0.3">
      <c r="A261" s="18" t="str">
        <f>IF(K261="","",MAX($A$15:A260)+1)</f>
        <v/>
      </c>
      <c r="B261" s="18">
        <v>6</v>
      </c>
      <c r="C261" s="18" t="str">
        <f t="shared" si="27"/>
        <v/>
      </c>
      <c r="D261" s="18" t="str">
        <f>IF(INDEX([1]DataVD!$K$166:$K$242,MATCH($J261,[1]DataVD!$I$166:$I$242,0),1)=$M261,2,"")</f>
        <v/>
      </c>
      <c r="E261" s="18" t="str">
        <f t="shared" si="28"/>
        <v/>
      </c>
      <c r="F261" s="18" t="str">
        <f t="shared" si="29"/>
        <v/>
      </c>
      <c r="G261" s="18" t="str">
        <f t="shared" si="30"/>
        <v/>
      </c>
      <c r="H261" s="18" t="str">
        <f>IF(INDEX([1]DataVD!$L$166:$L$242,MATCH($J261,[1]DataVD!$I$166:$I$242,0),1)=$M261,5,"")</f>
        <v/>
      </c>
      <c r="I261" s="25">
        <f t="shared" si="31"/>
        <v>6</v>
      </c>
      <c r="J261" s="18" t="s">
        <v>75</v>
      </c>
      <c r="K261" s="11"/>
      <c r="L261" s="13" t="s">
        <v>33</v>
      </c>
      <c r="M261" s="13">
        <v>2.2200000000000002</v>
      </c>
      <c r="N261" s="13">
        <v>2.21</v>
      </c>
      <c r="O261" s="13">
        <f t="shared" si="25"/>
        <v>-1.0000000000000231E-2</v>
      </c>
      <c r="P261" s="13">
        <v>0.79</v>
      </c>
      <c r="Q261" s="13">
        <v>0.8</v>
      </c>
      <c r="R261" s="13">
        <f t="shared" si="26"/>
        <v>1.0000000000000009E-2</v>
      </c>
      <c r="S261" s="13"/>
      <c r="T261" s="13"/>
      <c r="U261" s="13"/>
      <c r="V261" s="13"/>
      <c r="W261" s="13"/>
    </row>
    <row r="262" spans="1:23" x14ac:dyDescent="0.3">
      <c r="A262" s="19">
        <f>IF(K262="","",MAX($A$15:A261)+1)</f>
        <v>24</v>
      </c>
      <c r="B262" s="19">
        <v>5</v>
      </c>
      <c r="C262" s="19">
        <f t="shared" si="27"/>
        <v>1</v>
      </c>
      <c r="D262" s="19" t="str">
        <f>IF(INDEX([1]DataVD!$K$166:$K$242,MATCH($J262,[1]DataVD!$I$166:$I$242,0),1)=$M262,2,"")</f>
        <v/>
      </c>
      <c r="E262" s="19" t="str">
        <f t="shared" si="28"/>
        <v/>
      </c>
      <c r="F262" s="19" t="str">
        <f t="shared" si="29"/>
        <v/>
      </c>
      <c r="G262" s="19" t="str">
        <f t="shared" si="30"/>
        <v/>
      </c>
      <c r="H262" s="19" t="str">
        <f>IF(INDEX([1]DataVD!$L$166:$L$242,MATCH($J262,[1]DataVD!$I$166:$I$242,0),1)=$M262,5,"")</f>
        <v/>
      </c>
      <c r="I262" s="25" t="str">
        <f t="shared" si="31"/>
        <v/>
      </c>
      <c r="J262" s="18" t="s">
        <v>76</v>
      </c>
      <c r="K262" s="15">
        <v>420</v>
      </c>
      <c r="L262" s="16" t="s">
        <v>31</v>
      </c>
      <c r="M262" s="16">
        <v>2.96</v>
      </c>
      <c r="N262" s="16">
        <v>2.91</v>
      </c>
      <c r="O262" s="16">
        <f t="shared" si="25"/>
        <v>-4.9999999999999822E-2</v>
      </c>
      <c r="P262" s="16">
        <v>-0.02</v>
      </c>
      <c r="Q262" s="16">
        <v>0</v>
      </c>
      <c r="R262" s="16">
        <f t="shared" si="26"/>
        <v>-0.02</v>
      </c>
      <c r="S262" s="16">
        <v>3.53</v>
      </c>
      <c r="T262" s="16">
        <v>13.91</v>
      </c>
      <c r="U262" s="16">
        <v>4.7699999999999996</v>
      </c>
      <c r="V262" s="16">
        <v>4.3</v>
      </c>
      <c r="W262" s="16"/>
    </row>
    <row r="263" spans="1:23" hidden="1" x14ac:dyDescent="0.3">
      <c r="A263" s="19" t="str">
        <f>IF(K263="","",MAX($A$15:A262)+1)</f>
        <v/>
      </c>
      <c r="B263" s="19">
        <v>4</v>
      </c>
      <c r="C263" s="19" t="str">
        <f t="shared" si="27"/>
        <v/>
      </c>
      <c r="D263" s="19" t="str">
        <f>IF(INDEX([1]DataVD!$K$166:$K$242,MATCH($J263,[1]DataVD!$I$166:$I$242,0),1)=$M263,2,"")</f>
        <v/>
      </c>
      <c r="E263" s="19" t="str">
        <f t="shared" si="28"/>
        <v/>
      </c>
      <c r="F263" s="19" t="str">
        <f t="shared" si="29"/>
        <v/>
      </c>
      <c r="G263" s="19" t="str">
        <f t="shared" si="30"/>
        <v/>
      </c>
      <c r="H263" s="19" t="str">
        <f>IF(INDEX([1]DataVD!$L$166:$L$242,MATCH($J263,[1]DataVD!$I$166:$I$242,0),1)=$M263,5,"")</f>
        <v/>
      </c>
      <c r="I263" s="25" t="str">
        <f t="shared" si="31"/>
        <v/>
      </c>
      <c r="J263" s="18" t="s">
        <v>76</v>
      </c>
      <c r="K263" s="14"/>
      <c r="L263" s="16" t="s">
        <v>31</v>
      </c>
      <c r="M263" s="16">
        <v>4.29</v>
      </c>
      <c r="N263" s="16">
        <v>4.34</v>
      </c>
      <c r="O263" s="16">
        <f t="shared" si="25"/>
        <v>4.9999999999999822E-2</v>
      </c>
      <c r="P263" s="16">
        <v>-0.01</v>
      </c>
      <c r="Q263" s="16">
        <v>0</v>
      </c>
      <c r="R263" s="16">
        <f t="shared" si="26"/>
        <v>-0.01</v>
      </c>
      <c r="S263" s="16"/>
      <c r="T263" s="16"/>
      <c r="U263" s="16"/>
      <c r="V263" s="16"/>
      <c r="W263" s="16"/>
    </row>
    <row r="264" spans="1:23" x14ac:dyDescent="0.3">
      <c r="A264" s="19" t="str">
        <f>IF(K264="","",MAX($A$15:A263)+1)</f>
        <v/>
      </c>
      <c r="B264" s="19">
        <v>3</v>
      </c>
      <c r="C264" s="19" t="str">
        <f t="shared" si="27"/>
        <v/>
      </c>
      <c r="D264" s="19">
        <f>IF(INDEX([1]DataVD!$K$166:$K$242,MATCH($J264,[1]DataVD!$I$166:$I$242,0),1)=$M264,2,"")</f>
        <v>2</v>
      </c>
      <c r="E264" s="19" t="str">
        <f t="shared" si="28"/>
        <v/>
      </c>
      <c r="F264" s="19" t="str">
        <f t="shared" si="29"/>
        <v/>
      </c>
      <c r="G264" s="19" t="str">
        <f t="shared" si="30"/>
        <v/>
      </c>
      <c r="H264" s="19" t="str">
        <f>IF(INDEX([1]DataVD!$L$166:$L$242,MATCH($J264,[1]DataVD!$I$166:$I$242,0),1)=$M264,5,"")</f>
        <v/>
      </c>
      <c r="I264" s="25" t="str">
        <f t="shared" si="31"/>
        <v/>
      </c>
      <c r="J264" s="18" t="s">
        <v>76</v>
      </c>
      <c r="K264" s="14"/>
      <c r="L264" s="16" t="s">
        <v>31</v>
      </c>
      <c r="M264" s="16">
        <v>4.7699999999999996</v>
      </c>
      <c r="N264" s="16">
        <v>4.79</v>
      </c>
      <c r="O264" s="16">
        <f t="shared" si="25"/>
        <v>2.0000000000000462E-2</v>
      </c>
      <c r="P264" s="16">
        <v>0.46</v>
      </c>
      <c r="Q264" s="16">
        <v>0.45</v>
      </c>
      <c r="R264" s="16">
        <f t="shared" si="26"/>
        <v>-1.0000000000000009E-2</v>
      </c>
      <c r="S264" s="16"/>
      <c r="T264" s="16"/>
      <c r="U264" s="16"/>
      <c r="V264" s="16"/>
      <c r="W264" s="16"/>
    </row>
    <row r="265" spans="1:23" x14ac:dyDescent="0.3">
      <c r="A265" s="19" t="str">
        <f>IF(K265="","",MAX($A$15:A264)+1)</f>
        <v/>
      </c>
      <c r="B265" s="19">
        <v>2</v>
      </c>
      <c r="C265" s="19" t="str">
        <f t="shared" si="27"/>
        <v/>
      </c>
      <c r="D265" s="19" t="str">
        <f>IF(INDEX([1]DataVD!$K$166:$K$242,MATCH($J265,[1]DataVD!$I$166:$I$242,0),1)=$M265,2,"")</f>
        <v/>
      </c>
      <c r="E265" s="19">
        <f t="shared" si="28"/>
        <v>3</v>
      </c>
      <c r="F265" s="19" t="str">
        <f t="shared" si="29"/>
        <v/>
      </c>
      <c r="G265" s="19" t="str">
        <f t="shared" si="30"/>
        <v/>
      </c>
      <c r="H265" s="19" t="str">
        <f>IF(INDEX([1]DataVD!$L$166:$L$242,MATCH($J265,[1]DataVD!$I$166:$I$242,0),1)=$M265,5,"")</f>
        <v/>
      </c>
      <c r="I265" s="25" t="str">
        <f t="shared" si="31"/>
        <v/>
      </c>
      <c r="J265" s="18" t="s">
        <v>76</v>
      </c>
      <c r="K265" s="14"/>
      <c r="L265" s="16" t="s">
        <v>31</v>
      </c>
      <c r="M265" s="16">
        <v>4.5599999999999996</v>
      </c>
      <c r="N265" s="16">
        <v>4.53</v>
      </c>
      <c r="O265" s="16">
        <f t="shared" si="25"/>
        <v>-2.9999999999999361E-2</v>
      </c>
      <c r="P265" s="16">
        <v>-0.05</v>
      </c>
      <c r="Q265" s="16">
        <v>-0.03</v>
      </c>
      <c r="R265" s="16">
        <f t="shared" si="26"/>
        <v>-2.0000000000000004E-2</v>
      </c>
      <c r="S265" s="16"/>
      <c r="T265" s="16"/>
      <c r="U265" s="16"/>
      <c r="V265" s="16"/>
      <c r="W265" s="16"/>
    </row>
    <row r="266" spans="1:23" hidden="1" x14ac:dyDescent="0.3">
      <c r="A266" s="19" t="str">
        <f>IF(K266="","",MAX($A$15:A265)+1)</f>
        <v/>
      </c>
      <c r="B266" s="19">
        <v>1</v>
      </c>
      <c r="C266" s="19" t="str">
        <f t="shared" si="27"/>
        <v/>
      </c>
      <c r="D266" s="19" t="str">
        <f>IF(INDEX([1]DataVD!$K$166:$K$242,MATCH($J266,[1]DataVD!$I$166:$I$242,0),1)=$M266,2,"")</f>
        <v/>
      </c>
      <c r="E266" s="19" t="str">
        <f t="shared" si="28"/>
        <v/>
      </c>
      <c r="F266" s="19" t="str">
        <f t="shared" si="29"/>
        <v/>
      </c>
      <c r="G266" s="19" t="str">
        <f t="shared" si="30"/>
        <v/>
      </c>
      <c r="H266" s="19" t="str">
        <f>IF(INDEX([1]DataVD!$L$166:$L$242,MATCH($J266,[1]DataVD!$I$166:$I$242,0),1)=$M266,5,"")</f>
        <v/>
      </c>
      <c r="I266" s="25" t="str">
        <f t="shared" si="31"/>
        <v/>
      </c>
      <c r="J266" s="18" t="s">
        <v>76</v>
      </c>
      <c r="K266" s="14"/>
      <c r="L266" s="16" t="s">
        <v>31</v>
      </c>
      <c r="M266" s="16">
        <v>4.29</v>
      </c>
      <c r="N266" s="16">
        <v>4.3099999999999996</v>
      </c>
      <c r="O266" s="16">
        <f t="shared" si="25"/>
        <v>1.9999999999999574E-2</v>
      </c>
      <c r="P266" s="16">
        <v>-0.31</v>
      </c>
      <c r="Q266" s="16">
        <v>-0.28999999999999998</v>
      </c>
      <c r="R266" s="16">
        <f t="shared" si="26"/>
        <v>-2.0000000000000018E-2</v>
      </c>
      <c r="S266" s="16"/>
      <c r="T266" s="16"/>
      <c r="U266" s="16"/>
      <c r="V266" s="16"/>
      <c r="W266" s="16"/>
    </row>
    <row r="267" spans="1:23" x14ac:dyDescent="0.3">
      <c r="A267" s="19" t="str">
        <f>IF(K267="","",MAX($A$15:A266)+1)</f>
        <v/>
      </c>
      <c r="B267" s="19">
        <v>0</v>
      </c>
      <c r="C267" s="19" t="str">
        <f t="shared" si="27"/>
        <v/>
      </c>
      <c r="D267" s="19" t="str">
        <f>IF(INDEX([1]DataVD!$K$166:$K$242,MATCH($J267,[1]DataVD!$I$166:$I$242,0),1)=$M267,2,"")</f>
        <v/>
      </c>
      <c r="E267" s="19" t="str">
        <f t="shared" si="28"/>
        <v/>
      </c>
      <c r="F267" s="19">
        <f t="shared" si="29"/>
        <v>0</v>
      </c>
      <c r="G267" s="19" t="str">
        <f t="shared" si="30"/>
        <v/>
      </c>
      <c r="H267" s="19" t="str">
        <f>IF(INDEX([1]DataVD!$L$166:$L$242,MATCH($J267,[1]DataVD!$I$166:$I$242,0),1)=$M267,5,"")</f>
        <v/>
      </c>
      <c r="I267" s="25" t="str">
        <f t="shared" si="31"/>
        <v/>
      </c>
      <c r="J267" s="18" t="s">
        <v>76</v>
      </c>
      <c r="K267" s="14"/>
      <c r="L267" s="16" t="s">
        <v>32</v>
      </c>
      <c r="M267" s="16">
        <v>0</v>
      </c>
      <c r="N267" s="16">
        <v>0</v>
      </c>
      <c r="O267" s="16">
        <f t="shared" si="25"/>
        <v>0</v>
      </c>
      <c r="P267" s="16">
        <v>-0.35</v>
      </c>
      <c r="Q267" s="16">
        <v>-0.36</v>
      </c>
      <c r="R267" s="16">
        <f t="shared" si="26"/>
        <v>1.0000000000000009E-2</v>
      </c>
      <c r="S267" s="16"/>
      <c r="T267" s="16"/>
      <c r="U267" s="16"/>
      <c r="V267" s="16"/>
      <c r="W267" s="16"/>
    </row>
    <row r="268" spans="1:23" hidden="1" x14ac:dyDescent="0.3">
      <c r="A268" s="19" t="str">
        <f>IF(K268="","",MAX($A$15:A267)+1)</f>
        <v/>
      </c>
      <c r="B268" s="19">
        <v>1</v>
      </c>
      <c r="C268" s="19" t="str">
        <f t="shared" si="27"/>
        <v/>
      </c>
      <c r="D268" s="19" t="str">
        <f>IF(INDEX([1]DataVD!$K$166:$K$242,MATCH($J268,[1]DataVD!$I$166:$I$242,0),1)=$M268,2,"")</f>
        <v/>
      </c>
      <c r="E268" s="19" t="str">
        <f t="shared" si="28"/>
        <v/>
      </c>
      <c r="F268" s="19" t="str">
        <f t="shared" si="29"/>
        <v/>
      </c>
      <c r="G268" s="19" t="str">
        <f t="shared" si="30"/>
        <v/>
      </c>
      <c r="H268" s="19" t="str">
        <f>IF(INDEX([1]DataVD!$L$166:$L$242,MATCH($J268,[1]DataVD!$I$166:$I$242,0),1)=$M268,5,"")</f>
        <v/>
      </c>
      <c r="I268" s="25" t="str">
        <f t="shared" si="31"/>
        <v/>
      </c>
      <c r="J268" s="18" t="s">
        <v>76</v>
      </c>
      <c r="K268" s="14"/>
      <c r="L268" s="16" t="s">
        <v>33</v>
      </c>
      <c r="M268" s="16">
        <v>1.36</v>
      </c>
      <c r="N268" s="16">
        <v>1.33</v>
      </c>
      <c r="O268" s="16">
        <f t="shared" si="25"/>
        <v>-3.0000000000000027E-2</v>
      </c>
      <c r="P268" s="16">
        <v>0.55000000000000004</v>
      </c>
      <c r="Q268" s="16">
        <v>0.54</v>
      </c>
      <c r="R268" s="16">
        <f t="shared" si="26"/>
        <v>-1.0000000000000009E-2</v>
      </c>
      <c r="S268" s="16"/>
      <c r="T268" s="16"/>
      <c r="U268" s="16"/>
      <c r="V268" s="16"/>
      <c r="W268" s="16"/>
    </row>
    <row r="269" spans="1:23" x14ac:dyDescent="0.3">
      <c r="A269" s="19" t="str">
        <f>IF(K269="","",MAX($A$15:A268)+1)</f>
        <v/>
      </c>
      <c r="B269" s="19">
        <v>2</v>
      </c>
      <c r="C269" s="19" t="str">
        <f t="shared" si="27"/>
        <v/>
      </c>
      <c r="D269" s="19" t="str">
        <f>IF(INDEX([1]DataVD!$K$166:$K$242,MATCH($J269,[1]DataVD!$I$166:$I$242,0),1)=$M269,2,"")</f>
        <v/>
      </c>
      <c r="E269" s="19" t="str">
        <f t="shared" si="28"/>
        <v/>
      </c>
      <c r="F269" s="19" t="str">
        <f t="shared" si="29"/>
        <v/>
      </c>
      <c r="G269" s="19">
        <f t="shared" si="30"/>
        <v>4</v>
      </c>
      <c r="H269" s="19" t="str">
        <f>IF(INDEX([1]DataVD!$L$166:$L$242,MATCH($J269,[1]DataVD!$I$166:$I$242,0),1)=$M269,5,"")</f>
        <v/>
      </c>
      <c r="I269" s="25" t="str">
        <f t="shared" si="31"/>
        <v/>
      </c>
      <c r="J269" s="18" t="s">
        <v>76</v>
      </c>
      <c r="K269" s="14"/>
      <c r="L269" s="16" t="s">
        <v>33</v>
      </c>
      <c r="M269" s="16">
        <v>4</v>
      </c>
      <c r="N269" s="16">
        <v>3.95</v>
      </c>
      <c r="O269" s="16">
        <f t="shared" si="25"/>
        <v>-4.9999999999999822E-2</v>
      </c>
      <c r="P269" s="16">
        <v>0.48</v>
      </c>
      <c r="Q269" s="16">
        <v>0.47</v>
      </c>
      <c r="R269" s="16">
        <f t="shared" si="26"/>
        <v>-1.0000000000000009E-2</v>
      </c>
      <c r="S269" s="16"/>
      <c r="T269" s="16"/>
      <c r="U269" s="16"/>
      <c r="V269" s="16"/>
      <c r="W269" s="16"/>
    </row>
    <row r="270" spans="1:23" x14ac:dyDescent="0.3">
      <c r="A270" s="19" t="str">
        <f>IF(K270="","",MAX($A$15:A269)+1)</f>
        <v/>
      </c>
      <c r="B270" s="19">
        <v>3</v>
      </c>
      <c r="C270" s="19" t="str">
        <f t="shared" si="27"/>
        <v/>
      </c>
      <c r="D270" s="19" t="str">
        <f>IF(INDEX([1]DataVD!$K$166:$K$242,MATCH($J270,[1]DataVD!$I$166:$I$242,0),1)=$M270,2,"")</f>
        <v/>
      </c>
      <c r="E270" s="19" t="str">
        <f t="shared" si="28"/>
        <v/>
      </c>
      <c r="F270" s="19" t="str">
        <f t="shared" si="29"/>
        <v/>
      </c>
      <c r="G270" s="19" t="str">
        <f t="shared" si="30"/>
        <v/>
      </c>
      <c r="H270" s="19">
        <f>IF(INDEX([1]DataVD!$L$166:$L$242,MATCH($J270,[1]DataVD!$I$166:$I$242,0),1)=$M270,5,"")</f>
        <v>5</v>
      </c>
      <c r="I270" s="25" t="str">
        <f t="shared" si="31"/>
        <v/>
      </c>
      <c r="J270" s="18" t="s">
        <v>76</v>
      </c>
      <c r="K270" s="14"/>
      <c r="L270" s="16" t="s">
        <v>33</v>
      </c>
      <c r="M270" s="16">
        <v>4.3</v>
      </c>
      <c r="N270" s="16">
        <v>4.34</v>
      </c>
      <c r="O270" s="16">
        <f t="shared" ref="O270:O333" si="32">ABS(N270)-ABS(M270)</f>
        <v>4.0000000000000036E-2</v>
      </c>
      <c r="P270" s="16">
        <v>0.77</v>
      </c>
      <c r="Q270" s="16">
        <v>0.76</v>
      </c>
      <c r="R270" s="16">
        <f t="shared" ref="R270:R333" si="33">ABS(Q270)-ABS(P270)</f>
        <v>-1.0000000000000009E-2</v>
      </c>
      <c r="S270" s="16"/>
      <c r="T270" s="16"/>
      <c r="U270" s="16"/>
      <c r="V270" s="16"/>
      <c r="W270" s="16"/>
    </row>
    <row r="271" spans="1:23" hidden="1" x14ac:dyDescent="0.3">
      <c r="A271" s="19" t="str">
        <f>IF(K271="","",MAX($A$15:A270)+1)</f>
        <v/>
      </c>
      <c r="B271" s="19">
        <v>4</v>
      </c>
      <c r="C271" s="19" t="str">
        <f t="shared" ref="C271:C334" si="34">IF(K271&gt;0,1,"")</f>
        <v/>
      </c>
      <c r="D271" s="19" t="str">
        <f>IF(INDEX([1]DataVD!$K$166:$K$242,MATCH($J271,[1]DataVD!$I$166:$I$242,0),1)=$M271,2,"")</f>
        <v/>
      </c>
      <c r="E271" s="19" t="str">
        <f t="shared" ref="E271:E334" si="35">IF(D270=2,3,"")</f>
        <v/>
      </c>
      <c r="F271" s="19" t="str">
        <f t="shared" ref="F271:F334" si="36">IF(L271="Tim",0,"")</f>
        <v/>
      </c>
      <c r="G271" s="19" t="str">
        <f t="shared" ref="G271:G334" si="37">IF(H272=5,4,"")</f>
        <v/>
      </c>
      <c r="H271" s="19" t="str">
        <f>IF(INDEX([1]DataVD!$L$166:$L$242,MATCH($J271,[1]DataVD!$I$166:$I$242,0),1)=$M271,5,"")</f>
        <v/>
      </c>
      <c r="I271" s="25" t="str">
        <f t="shared" ref="I271:I334" si="38">IF(K272&gt;0,6,"")</f>
        <v/>
      </c>
      <c r="J271" s="18" t="s">
        <v>76</v>
      </c>
      <c r="K271" s="14"/>
      <c r="L271" s="16" t="s">
        <v>33</v>
      </c>
      <c r="M271" s="16">
        <v>4.1500000000000004</v>
      </c>
      <c r="N271" s="16">
        <v>4.17</v>
      </c>
      <c r="O271" s="16">
        <f t="shared" si="32"/>
        <v>1.9999999999999574E-2</v>
      </c>
      <c r="P271" s="16">
        <v>0.77</v>
      </c>
      <c r="Q271" s="16">
        <v>0.78</v>
      </c>
      <c r="R271" s="16">
        <f t="shared" si="33"/>
        <v>1.0000000000000009E-2</v>
      </c>
      <c r="S271" s="16"/>
      <c r="T271" s="16"/>
      <c r="U271" s="16"/>
      <c r="V271" s="16"/>
      <c r="W271" s="16"/>
    </row>
    <row r="272" spans="1:23" x14ac:dyDescent="0.3">
      <c r="A272" s="19" t="str">
        <f>IF(K272="","",MAX($A$15:A271)+1)</f>
        <v/>
      </c>
      <c r="B272" s="19">
        <v>5</v>
      </c>
      <c r="C272" s="19" t="str">
        <f t="shared" si="34"/>
        <v/>
      </c>
      <c r="D272" s="19" t="str">
        <f>IF(INDEX([1]DataVD!$K$166:$K$242,MATCH($J272,[1]DataVD!$I$166:$I$242,0),1)=$M272,2,"")</f>
        <v/>
      </c>
      <c r="E272" s="19" t="str">
        <f t="shared" si="35"/>
        <v/>
      </c>
      <c r="F272" s="19" t="str">
        <f t="shared" si="36"/>
        <v/>
      </c>
      <c r="G272" s="19" t="str">
        <f t="shared" si="37"/>
        <v/>
      </c>
      <c r="H272" s="19" t="str">
        <f>IF(INDEX([1]DataVD!$L$166:$L$242,MATCH($J272,[1]DataVD!$I$166:$I$242,0),1)=$M272,5,"")</f>
        <v/>
      </c>
      <c r="I272" s="25">
        <f t="shared" si="38"/>
        <v>6</v>
      </c>
      <c r="J272" s="18" t="s">
        <v>76</v>
      </c>
      <c r="K272" s="14"/>
      <c r="L272" s="16" t="s">
        <v>33</v>
      </c>
      <c r="M272" s="16">
        <v>2.2999999999999998</v>
      </c>
      <c r="N272" s="16">
        <v>2.2599999999999998</v>
      </c>
      <c r="O272" s="16">
        <f t="shared" si="32"/>
        <v>-4.0000000000000036E-2</v>
      </c>
      <c r="P272" s="16">
        <v>0.82</v>
      </c>
      <c r="Q272" s="16">
        <v>0.83</v>
      </c>
      <c r="R272" s="16">
        <f t="shared" si="33"/>
        <v>1.0000000000000009E-2</v>
      </c>
      <c r="S272" s="16"/>
      <c r="T272" s="16"/>
      <c r="U272" s="16"/>
      <c r="V272" s="16"/>
      <c r="W272" s="16"/>
    </row>
    <row r="273" spans="1:23" x14ac:dyDescent="0.3">
      <c r="A273" s="18">
        <f>IF(K273="","",MAX($A$15:A272)+1)</f>
        <v>25</v>
      </c>
      <c r="B273" s="18">
        <v>6</v>
      </c>
      <c r="C273" s="18">
        <f t="shared" si="34"/>
        <v>1</v>
      </c>
      <c r="D273" s="18" t="str">
        <f>IF(INDEX([1]DataVD!$K$166:$K$242,MATCH($J273,[1]DataVD!$I$166:$I$242,0),1)=$M273,2,"")</f>
        <v/>
      </c>
      <c r="E273" s="18" t="str">
        <f t="shared" si="35"/>
        <v/>
      </c>
      <c r="F273" s="18" t="str">
        <f t="shared" si="36"/>
        <v/>
      </c>
      <c r="G273" s="18" t="str">
        <f t="shared" si="37"/>
        <v/>
      </c>
      <c r="H273" s="18" t="str">
        <f>IF(INDEX([1]DataVD!$L$166:$L$242,MATCH($J273,[1]DataVD!$I$166:$I$242,0),1)=$M273,5,"")</f>
        <v/>
      </c>
      <c r="I273" s="25" t="str">
        <f t="shared" si="38"/>
        <v/>
      </c>
      <c r="J273" s="18" t="s">
        <v>77</v>
      </c>
      <c r="K273" s="12">
        <v>440</v>
      </c>
      <c r="L273" s="13" t="s">
        <v>31</v>
      </c>
      <c r="M273" s="13">
        <v>2.3199999999999998</v>
      </c>
      <c r="N273" s="13">
        <v>2.3199999999999998</v>
      </c>
      <c r="O273" s="13">
        <f t="shared" si="32"/>
        <v>0</v>
      </c>
      <c r="P273" s="13">
        <v>0.82</v>
      </c>
      <c r="Q273" s="13">
        <v>0.83</v>
      </c>
      <c r="R273" s="13">
        <f t="shared" si="33"/>
        <v>1.0000000000000009E-2</v>
      </c>
      <c r="S273" s="13">
        <v>4.29</v>
      </c>
      <c r="T273" s="13">
        <v>15.47</v>
      </c>
      <c r="U273" s="13">
        <v>4.32</v>
      </c>
      <c r="V273" s="13">
        <v>5.96</v>
      </c>
      <c r="W273" s="13"/>
    </row>
    <row r="274" spans="1:23" hidden="1" x14ac:dyDescent="0.3">
      <c r="A274" s="18" t="str">
        <f>IF(K274="","",MAX($A$15:A273)+1)</f>
        <v/>
      </c>
      <c r="B274" s="18">
        <v>5</v>
      </c>
      <c r="C274" s="18" t="str">
        <f t="shared" si="34"/>
        <v/>
      </c>
      <c r="D274" s="18" t="str">
        <f>IF(INDEX([1]DataVD!$K$166:$K$242,MATCH($J274,[1]DataVD!$I$166:$I$242,0),1)=$M274,2,"")</f>
        <v/>
      </c>
      <c r="E274" s="18" t="str">
        <f t="shared" si="35"/>
        <v/>
      </c>
      <c r="F274" s="18" t="str">
        <f t="shared" si="36"/>
        <v/>
      </c>
      <c r="G274" s="18" t="str">
        <f t="shared" si="37"/>
        <v/>
      </c>
      <c r="H274" s="18" t="str">
        <f>IF(INDEX([1]DataVD!$L$166:$L$242,MATCH($J274,[1]DataVD!$I$166:$I$242,0),1)=$M274,5,"")</f>
        <v/>
      </c>
      <c r="I274" s="25" t="str">
        <f t="shared" si="38"/>
        <v/>
      </c>
      <c r="J274" s="18" t="s">
        <v>77</v>
      </c>
      <c r="K274" s="11"/>
      <c r="L274" s="13" t="s">
        <v>31</v>
      </c>
      <c r="M274" s="13">
        <v>3.5</v>
      </c>
      <c r="N274" s="13">
        <v>3.49</v>
      </c>
      <c r="O274" s="13">
        <f t="shared" si="32"/>
        <v>-9.9999999999997868E-3</v>
      </c>
      <c r="P274" s="13">
        <v>0.79</v>
      </c>
      <c r="Q274" s="13">
        <v>0.8</v>
      </c>
      <c r="R274" s="13">
        <f t="shared" si="33"/>
        <v>1.0000000000000009E-2</v>
      </c>
      <c r="S274" s="13"/>
      <c r="T274" s="13"/>
      <c r="U274" s="13"/>
      <c r="V274" s="13"/>
      <c r="W274" s="13"/>
    </row>
    <row r="275" spans="1:23" x14ac:dyDescent="0.3">
      <c r="A275" s="18" t="str">
        <f>IF(K275="","",MAX($A$15:A274)+1)</f>
        <v/>
      </c>
      <c r="B275" s="18">
        <v>4</v>
      </c>
      <c r="C275" s="18" t="str">
        <f t="shared" si="34"/>
        <v/>
      </c>
      <c r="D275" s="18">
        <f>IF(INDEX([1]DataVD!$K$166:$K$242,MATCH($J275,[1]DataVD!$I$166:$I$242,0),1)=$M275,2,"")</f>
        <v>2</v>
      </c>
      <c r="E275" s="18" t="str">
        <f t="shared" si="35"/>
        <v/>
      </c>
      <c r="F275" s="18" t="str">
        <f t="shared" si="36"/>
        <v/>
      </c>
      <c r="G275" s="18" t="str">
        <f t="shared" si="37"/>
        <v/>
      </c>
      <c r="H275" s="18" t="str">
        <f>IF(INDEX([1]DataVD!$L$166:$L$242,MATCH($J275,[1]DataVD!$I$166:$I$242,0),1)=$M275,5,"")</f>
        <v/>
      </c>
      <c r="I275" s="25" t="str">
        <f t="shared" si="38"/>
        <v/>
      </c>
      <c r="J275" s="18" t="s">
        <v>77</v>
      </c>
      <c r="K275" s="11"/>
      <c r="L275" s="13" t="s">
        <v>31</v>
      </c>
      <c r="M275" s="13">
        <v>4.32</v>
      </c>
      <c r="N275" s="13">
        <v>4.29</v>
      </c>
      <c r="O275" s="13">
        <f t="shared" si="32"/>
        <v>-3.0000000000000249E-2</v>
      </c>
      <c r="P275" s="13">
        <v>0.78</v>
      </c>
      <c r="Q275" s="13">
        <v>0.8</v>
      </c>
      <c r="R275" s="13">
        <f t="shared" si="33"/>
        <v>2.0000000000000018E-2</v>
      </c>
      <c r="S275" s="13"/>
      <c r="T275" s="13"/>
      <c r="U275" s="13"/>
      <c r="V275" s="13"/>
      <c r="W275" s="13"/>
    </row>
    <row r="276" spans="1:23" x14ac:dyDescent="0.3">
      <c r="A276" s="18" t="str">
        <f>IF(K276="","",MAX($A$15:A275)+1)</f>
        <v/>
      </c>
      <c r="B276" s="18">
        <v>3</v>
      </c>
      <c r="C276" s="18" t="str">
        <f t="shared" si="34"/>
        <v/>
      </c>
      <c r="D276" s="18" t="str">
        <f>IF(INDEX([1]DataVD!$K$166:$K$242,MATCH($J276,[1]DataVD!$I$166:$I$242,0),1)=$M276,2,"")</f>
        <v/>
      </c>
      <c r="E276" s="18">
        <f t="shared" si="35"/>
        <v>3</v>
      </c>
      <c r="F276" s="18" t="str">
        <f t="shared" si="36"/>
        <v/>
      </c>
      <c r="G276" s="18" t="str">
        <f t="shared" si="37"/>
        <v/>
      </c>
      <c r="H276" s="18" t="str">
        <f>IF(INDEX([1]DataVD!$L$166:$L$242,MATCH($J276,[1]DataVD!$I$166:$I$242,0),1)=$M276,5,"")</f>
        <v/>
      </c>
      <c r="I276" s="25" t="str">
        <f t="shared" si="38"/>
        <v/>
      </c>
      <c r="J276" s="18" t="s">
        <v>77</v>
      </c>
      <c r="K276" s="11"/>
      <c r="L276" s="13" t="s">
        <v>31</v>
      </c>
      <c r="M276" s="13">
        <v>4.0199999999999996</v>
      </c>
      <c r="N276" s="13">
        <v>4.01</v>
      </c>
      <c r="O276" s="13">
        <f t="shared" si="32"/>
        <v>-9.9999999999997868E-3</v>
      </c>
      <c r="P276" s="13">
        <v>0.48</v>
      </c>
      <c r="Q276" s="13">
        <v>0.49</v>
      </c>
      <c r="R276" s="13">
        <f t="shared" si="33"/>
        <v>1.0000000000000009E-2</v>
      </c>
      <c r="S276" s="13"/>
      <c r="T276" s="13"/>
      <c r="U276" s="13"/>
      <c r="V276" s="13"/>
      <c r="W276" s="13"/>
    </row>
    <row r="277" spans="1:23" hidden="1" x14ac:dyDescent="0.3">
      <c r="A277" s="18" t="str">
        <f>IF(K277="","",MAX($A$15:A276)+1)</f>
        <v/>
      </c>
      <c r="B277" s="18">
        <v>2</v>
      </c>
      <c r="C277" s="18" t="str">
        <f t="shared" si="34"/>
        <v/>
      </c>
      <c r="D277" s="18" t="str">
        <f>IF(INDEX([1]DataVD!$K$166:$K$242,MATCH($J277,[1]DataVD!$I$166:$I$242,0),1)=$M277,2,"")</f>
        <v/>
      </c>
      <c r="E277" s="18" t="str">
        <f t="shared" si="35"/>
        <v/>
      </c>
      <c r="F277" s="18" t="str">
        <f t="shared" si="36"/>
        <v/>
      </c>
      <c r="G277" s="18" t="str">
        <f t="shared" si="37"/>
        <v/>
      </c>
      <c r="H277" s="18" t="str">
        <f>IF(INDEX([1]DataVD!$L$166:$L$242,MATCH($J277,[1]DataVD!$I$166:$I$242,0),1)=$M277,5,"")</f>
        <v/>
      </c>
      <c r="I277" s="25" t="str">
        <f t="shared" si="38"/>
        <v/>
      </c>
      <c r="J277" s="18" t="s">
        <v>77</v>
      </c>
      <c r="K277" s="11"/>
      <c r="L277" s="13" t="s">
        <v>31</v>
      </c>
      <c r="M277" s="13">
        <v>3.5</v>
      </c>
      <c r="N277" s="13">
        <v>3.47</v>
      </c>
      <c r="O277" s="13">
        <f t="shared" si="32"/>
        <v>-2.9999999999999805E-2</v>
      </c>
      <c r="P277" s="13">
        <v>0.49</v>
      </c>
      <c r="Q277" s="13">
        <v>0.49</v>
      </c>
      <c r="R277" s="13">
        <f t="shared" si="33"/>
        <v>0</v>
      </c>
      <c r="S277" s="13"/>
      <c r="T277" s="13"/>
      <c r="U277" s="13"/>
      <c r="V277" s="13"/>
      <c r="W277" s="13"/>
    </row>
    <row r="278" spans="1:23" hidden="1" x14ac:dyDescent="0.3">
      <c r="A278" s="18" t="str">
        <f>IF(K278="","",MAX($A$15:A277)+1)</f>
        <v/>
      </c>
      <c r="B278" s="18">
        <v>1</v>
      </c>
      <c r="C278" s="18" t="str">
        <f t="shared" si="34"/>
        <v/>
      </c>
      <c r="D278" s="18" t="str">
        <f>IF(INDEX([1]DataVD!$K$166:$K$242,MATCH($J278,[1]DataVD!$I$166:$I$242,0),1)=$M278,2,"")</f>
        <v/>
      </c>
      <c r="E278" s="18" t="str">
        <f t="shared" si="35"/>
        <v/>
      </c>
      <c r="F278" s="18" t="str">
        <f t="shared" si="36"/>
        <v/>
      </c>
      <c r="G278" s="18" t="str">
        <f t="shared" si="37"/>
        <v/>
      </c>
      <c r="H278" s="18" t="str">
        <f>IF(INDEX([1]DataVD!$L$166:$L$242,MATCH($J278,[1]DataVD!$I$166:$I$242,0),1)=$M278,5,"")</f>
        <v/>
      </c>
      <c r="I278" s="25" t="str">
        <f t="shared" si="38"/>
        <v/>
      </c>
      <c r="J278" s="18" t="s">
        <v>77</v>
      </c>
      <c r="K278" s="11"/>
      <c r="L278" s="13" t="s">
        <v>31</v>
      </c>
      <c r="M278" s="13">
        <v>0.4</v>
      </c>
      <c r="N278" s="13">
        <v>0.35</v>
      </c>
      <c r="O278" s="13">
        <f t="shared" si="32"/>
        <v>-5.0000000000000044E-2</v>
      </c>
      <c r="P278" s="13">
        <v>0.56000000000000005</v>
      </c>
      <c r="Q278" s="13">
        <v>0.56999999999999995</v>
      </c>
      <c r="R278" s="13">
        <f t="shared" si="33"/>
        <v>9.9999999999998979E-3</v>
      </c>
      <c r="S278" s="13"/>
      <c r="T278" s="13"/>
      <c r="U278" s="13"/>
      <c r="V278" s="13"/>
      <c r="W278" s="13"/>
    </row>
    <row r="279" spans="1:23" x14ac:dyDescent="0.3">
      <c r="A279" s="18" t="str">
        <f>IF(K279="","",MAX($A$15:A278)+1)</f>
        <v/>
      </c>
      <c r="B279" s="18">
        <v>0</v>
      </c>
      <c r="C279" s="18" t="str">
        <f t="shared" si="34"/>
        <v/>
      </c>
      <c r="D279" s="18" t="str">
        <f>IF(INDEX([1]DataVD!$K$166:$K$242,MATCH($J279,[1]DataVD!$I$166:$I$242,0),1)=$M279,2,"")</f>
        <v/>
      </c>
      <c r="E279" s="18" t="str">
        <f t="shared" si="35"/>
        <v/>
      </c>
      <c r="F279" s="18">
        <f t="shared" si="36"/>
        <v>0</v>
      </c>
      <c r="G279" s="18" t="str">
        <f t="shared" si="37"/>
        <v/>
      </c>
      <c r="H279" s="18" t="str">
        <f>IF(INDEX([1]DataVD!$L$166:$L$242,MATCH($J279,[1]DataVD!$I$166:$I$242,0),1)=$M279,5,"")</f>
        <v/>
      </c>
      <c r="I279" s="25" t="str">
        <f t="shared" si="38"/>
        <v/>
      </c>
      <c r="J279" s="18" t="s">
        <v>77</v>
      </c>
      <c r="K279" s="11"/>
      <c r="L279" s="13" t="s">
        <v>32</v>
      </c>
      <c r="M279" s="13">
        <v>0</v>
      </c>
      <c r="N279" s="13">
        <v>0</v>
      </c>
      <c r="O279" s="13">
        <f t="shared" si="32"/>
        <v>0</v>
      </c>
      <c r="P279" s="13">
        <v>-0.72</v>
      </c>
      <c r="Q279" s="13">
        <v>-0.71</v>
      </c>
      <c r="R279" s="13">
        <f t="shared" si="33"/>
        <v>-1.0000000000000009E-2</v>
      </c>
      <c r="S279" s="13"/>
      <c r="T279" s="13"/>
      <c r="U279" s="13"/>
      <c r="V279" s="13"/>
      <c r="W279" s="13"/>
    </row>
    <row r="280" spans="1:23" hidden="1" x14ac:dyDescent="0.3">
      <c r="A280" s="18" t="str">
        <f>IF(K280="","",MAX($A$15:A279)+1)</f>
        <v/>
      </c>
      <c r="B280" s="18">
        <v>1</v>
      </c>
      <c r="C280" s="18" t="str">
        <f t="shared" si="34"/>
        <v/>
      </c>
      <c r="D280" s="18" t="str">
        <f>IF(INDEX([1]DataVD!$K$166:$K$242,MATCH($J280,[1]DataVD!$I$166:$I$242,0),1)=$M280,2,"")</f>
        <v/>
      </c>
      <c r="E280" s="18" t="str">
        <f t="shared" si="35"/>
        <v/>
      </c>
      <c r="F280" s="18" t="str">
        <f t="shared" si="36"/>
        <v/>
      </c>
      <c r="G280" s="18" t="str">
        <f t="shared" si="37"/>
        <v/>
      </c>
      <c r="H280" s="18" t="str">
        <f>IF(INDEX([1]DataVD!$L$166:$L$242,MATCH($J280,[1]DataVD!$I$166:$I$242,0),1)=$M280,5,"")</f>
        <v/>
      </c>
      <c r="I280" s="25" t="str">
        <f t="shared" si="38"/>
        <v/>
      </c>
      <c r="J280" s="18" t="s">
        <v>77</v>
      </c>
      <c r="K280" s="11"/>
      <c r="L280" s="13" t="s">
        <v>33</v>
      </c>
      <c r="M280" s="13">
        <v>3.43</v>
      </c>
      <c r="N280" s="13">
        <v>3.41</v>
      </c>
      <c r="O280" s="13">
        <f t="shared" si="32"/>
        <v>-2.0000000000000018E-2</v>
      </c>
      <c r="P280" s="13">
        <v>-0.66</v>
      </c>
      <c r="Q280" s="13">
        <v>-0.66</v>
      </c>
      <c r="R280" s="13">
        <f t="shared" si="33"/>
        <v>0</v>
      </c>
      <c r="S280" s="13"/>
      <c r="T280" s="13"/>
      <c r="U280" s="13"/>
      <c r="V280" s="13"/>
      <c r="W280" s="13"/>
    </row>
    <row r="281" spans="1:23" x14ac:dyDescent="0.3">
      <c r="A281" s="18" t="str">
        <f>IF(K281="","",MAX($A$15:A280)+1)</f>
        <v/>
      </c>
      <c r="B281" s="18">
        <v>2</v>
      </c>
      <c r="C281" s="18" t="str">
        <f t="shared" si="34"/>
        <v/>
      </c>
      <c r="D281" s="18" t="str">
        <f>IF(INDEX([1]DataVD!$K$166:$K$242,MATCH($J281,[1]DataVD!$I$166:$I$242,0),1)=$M281,2,"")</f>
        <v/>
      </c>
      <c r="E281" s="18" t="str">
        <f t="shared" si="35"/>
        <v/>
      </c>
      <c r="F281" s="18" t="str">
        <f t="shared" si="36"/>
        <v/>
      </c>
      <c r="G281" s="18">
        <f t="shared" si="37"/>
        <v>4</v>
      </c>
      <c r="H281" s="18" t="str">
        <f>IF(INDEX([1]DataVD!$L$166:$L$242,MATCH($J281,[1]DataVD!$I$166:$I$242,0),1)=$M281,5,"")</f>
        <v/>
      </c>
      <c r="I281" s="25" t="str">
        <f t="shared" si="38"/>
        <v/>
      </c>
      <c r="J281" s="18" t="s">
        <v>77</v>
      </c>
      <c r="K281" s="11"/>
      <c r="L281" s="13" t="s">
        <v>33</v>
      </c>
      <c r="M281" s="13">
        <v>5.66</v>
      </c>
      <c r="N281" s="13">
        <v>5.66</v>
      </c>
      <c r="O281" s="13">
        <f t="shared" si="32"/>
        <v>0</v>
      </c>
      <c r="P281" s="13">
        <v>-0.62</v>
      </c>
      <c r="Q281" s="13">
        <v>-0.64</v>
      </c>
      <c r="R281" s="13">
        <f t="shared" si="33"/>
        <v>2.0000000000000018E-2</v>
      </c>
      <c r="S281" s="13"/>
      <c r="T281" s="13"/>
      <c r="U281" s="13"/>
      <c r="V281" s="13"/>
      <c r="W281" s="13"/>
    </row>
    <row r="282" spans="1:23" x14ac:dyDescent="0.3">
      <c r="A282" s="18" t="str">
        <f>IF(K282="","",MAX($A$15:A281)+1)</f>
        <v/>
      </c>
      <c r="B282" s="18">
        <v>3</v>
      </c>
      <c r="C282" s="18" t="str">
        <f t="shared" si="34"/>
        <v/>
      </c>
      <c r="D282" s="18" t="str">
        <f>IF(INDEX([1]DataVD!$K$166:$K$242,MATCH($J282,[1]DataVD!$I$166:$I$242,0),1)=$M282,2,"")</f>
        <v/>
      </c>
      <c r="E282" s="18" t="str">
        <f t="shared" si="35"/>
        <v/>
      </c>
      <c r="F282" s="18" t="str">
        <f t="shared" si="36"/>
        <v/>
      </c>
      <c r="G282" s="18" t="str">
        <f t="shared" si="37"/>
        <v/>
      </c>
      <c r="H282" s="18">
        <f>IF(INDEX([1]DataVD!$L$166:$L$242,MATCH($J282,[1]DataVD!$I$166:$I$242,0),1)=$M282,5,"")</f>
        <v>5</v>
      </c>
      <c r="I282" s="25" t="str">
        <f t="shared" si="38"/>
        <v/>
      </c>
      <c r="J282" s="18" t="s">
        <v>77</v>
      </c>
      <c r="K282" s="11"/>
      <c r="L282" s="13" t="s">
        <v>33</v>
      </c>
      <c r="M282" s="13">
        <v>5.96</v>
      </c>
      <c r="N282" s="13">
        <v>5.98</v>
      </c>
      <c r="O282" s="13">
        <f t="shared" si="32"/>
        <v>2.0000000000000462E-2</v>
      </c>
      <c r="P282" s="13">
        <v>-0.32</v>
      </c>
      <c r="Q282" s="13">
        <v>-0.3</v>
      </c>
      <c r="R282" s="13">
        <f t="shared" si="33"/>
        <v>-2.0000000000000018E-2</v>
      </c>
      <c r="S282" s="13"/>
      <c r="T282" s="13"/>
      <c r="U282" s="13"/>
      <c r="V282" s="13"/>
      <c r="W282" s="13"/>
    </row>
    <row r="283" spans="1:23" x14ac:dyDescent="0.3">
      <c r="A283" s="18" t="str">
        <f>IF(K283="","",MAX($A$15:A282)+1)</f>
        <v/>
      </c>
      <c r="B283" s="18">
        <v>4</v>
      </c>
      <c r="C283" s="18" t="str">
        <f t="shared" si="34"/>
        <v/>
      </c>
      <c r="D283" s="18" t="str">
        <f>IF(INDEX([1]DataVD!$K$166:$K$242,MATCH($J283,[1]DataVD!$I$166:$I$242,0),1)=$M283,2,"")</f>
        <v/>
      </c>
      <c r="E283" s="18" t="str">
        <f t="shared" si="35"/>
        <v/>
      </c>
      <c r="F283" s="18" t="str">
        <f t="shared" si="36"/>
        <v/>
      </c>
      <c r="G283" s="18" t="str">
        <f t="shared" si="37"/>
        <v/>
      </c>
      <c r="H283" s="18" t="str">
        <f>IF(INDEX([1]DataVD!$L$166:$L$242,MATCH($J283,[1]DataVD!$I$166:$I$242,0),1)=$M283,5,"")</f>
        <v/>
      </c>
      <c r="I283" s="25">
        <f t="shared" si="38"/>
        <v>6</v>
      </c>
      <c r="J283" s="18" t="s">
        <v>77</v>
      </c>
      <c r="K283" s="11"/>
      <c r="L283" s="13" t="s">
        <v>33</v>
      </c>
      <c r="M283" s="13">
        <v>3.96</v>
      </c>
      <c r="N283" s="13">
        <v>3.92</v>
      </c>
      <c r="O283" s="13">
        <f t="shared" si="32"/>
        <v>-4.0000000000000036E-2</v>
      </c>
      <c r="P283" s="13">
        <v>-0.35</v>
      </c>
      <c r="Q283" s="13">
        <v>-0.34</v>
      </c>
      <c r="R283" s="13">
        <f t="shared" si="33"/>
        <v>-9.9999999999999534E-3</v>
      </c>
      <c r="S283" s="13"/>
      <c r="T283" s="13"/>
      <c r="U283" s="13"/>
      <c r="V283" s="13"/>
      <c r="W283" s="13"/>
    </row>
    <row r="284" spans="1:23" x14ac:dyDescent="0.3">
      <c r="A284" s="19">
        <f>IF(K284="","",MAX($A$15:A283)+1)</f>
        <v>26</v>
      </c>
      <c r="B284" s="19">
        <v>4</v>
      </c>
      <c r="C284" s="19">
        <f t="shared" si="34"/>
        <v>1</v>
      </c>
      <c r="D284" s="19" t="str">
        <f>IF(INDEX([1]DataVD!$K$166:$K$242,MATCH($J284,[1]DataVD!$I$166:$I$242,0),1)=$M284,2,"")</f>
        <v/>
      </c>
      <c r="E284" s="19" t="str">
        <f t="shared" si="35"/>
        <v/>
      </c>
      <c r="F284" s="19" t="str">
        <f t="shared" si="36"/>
        <v/>
      </c>
      <c r="G284" s="19" t="str">
        <f t="shared" si="37"/>
        <v/>
      </c>
      <c r="H284" s="19" t="str">
        <f>IF(INDEX([1]DataVD!$L$166:$L$242,MATCH($J284,[1]DataVD!$I$166:$I$242,0),1)=$M284,5,"")</f>
        <v/>
      </c>
      <c r="I284" s="25" t="str">
        <f t="shared" si="38"/>
        <v/>
      </c>
      <c r="J284" s="18" t="s">
        <v>78</v>
      </c>
      <c r="K284" s="15">
        <v>460</v>
      </c>
      <c r="L284" s="16" t="s">
        <v>31</v>
      </c>
      <c r="M284" s="16">
        <v>4.2699999999999996</v>
      </c>
      <c r="N284" s="16">
        <v>4.3</v>
      </c>
      <c r="O284" s="16">
        <f t="shared" si="32"/>
        <v>3.0000000000000249E-2</v>
      </c>
      <c r="P284" s="16">
        <v>-0.5</v>
      </c>
      <c r="Q284" s="16">
        <v>-0.5</v>
      </c>
      <c r="R284" s="16">
        <f t="shared" si="33"/>
        <v>0</v>
      </c>
      <c r="S284" s="16">
        <v>3.53</v>
      </c>
      <c r="T284" s="16">
        <v>15.82</v>
      </c>
      <c r="U284" s="16">
        <v>6.27</v>
      </c>
      <c r="V284" s="16">
        <v>5.01</v>
      </c>
      <c r="W284" s="16"/>
    </row>
    <row r="285" spans="1:23" x14ac:dyDescent="0.3">
      <c r="A285" s="19" t="str">
        <f>IF(K285="","",MAX($A$15:A284)+1)</f>
        <v/>
      </c>
      <c r="B285" s="19">
        <v>3</v>
      </c>
      <c r="C285" s="19" t="str">
        <f t="shared" si="34"/>
        <v/>
      </c>
      <c r="D285" s="19">
        <f>IF(INDEX([1]DataVD!$K$166:$K$242,MATCH($J285,[1]DataVD!$I$166:$I$242,0),1)=$M285,2,"")</f>
        <v>2</v>
      </c>
      <c r="E285" s="19" t="str">
        <f t="shared" si="35"/>
        <v/>
      </c>
      <c r="F285" s="19" t="str">
        <f t="shared" si="36"/>
        <v/>
      </c>
      <c r="G285" s="19" t="str">
        <f t="shared" si="37"/>
        <v/>
      </c>
      <c r="H285" s="19" t="str">
        <f>IF(INDEX([1]DataVD!$L$166:$L$242,MATCH($J285,[1]DataVD!$I$166:$I$242,0),1)=$M285,5,"")</f>
        <v/>
      </c>
      <c r="I285" s="25" t="str">
        <f t="shared" si="38"/>
        <v/>
      </c>
      <c r="J285" s="18" t="s">
        <v>78</v>
      </c>
      <c r="K285" s="14"/>
      <c r="L285" s="16" t="s">
        <v>31</v>
      </c>
      <c r="M285" s="16">
        <v>6.27</v>
      </c>
      <c r="N285" s="16">
        <v>6.27</v>
      </c>
      <c r="O285" s="16">
        <f t="shared" si="32"/>
        <v>0</v>
      </c>
      <c r="P285" s="16">
        <v>-0.51</v>
      </c>
      <c r="Q285" s="16">
        <v>-0.51</v>
      </c>
      <c r="R285" s="16">
        <f t="shared" si="33"/>
        <v>0</v>
      </c>
      <c r="S285" s="16"/>
      <c r="T285" s="16"/>
      <c r="U285" s="16"/>
      <c r="V285" s="16"/>
      <c r="W285" s="16"/>
    </row>
    <row r="286" spans="1:23" x14ac:dyDescent="0.3">
      <c r="A286" s="19" t="str">
        <f>IF(K286="","",MAX($A$15:A285)+1)</f>
        <v/>
      </c>
      <c r="B286" s="19">
        <v>2</v>
      </c>
      <c r="C286" s="19" t="str">
        <f t="shared" si="34"/>
        <v/>
      </c>
      <c r="D286" s="19" t="str">
        <f>IF(INDEX([1]DataVD!$K$166:$K$242,MATCH($J286,[1]DataVD!$I$166:$I$242,0),1)=$M286,2,"")</f>
        <v/>
      </c>
      <c r="E286" s="19">
        <f t="shared" si="35"/>
        <v>3</v>
      </c>
      <c r="F286" s="19" t="str">
        <f t="shared" si="36"/>
        <v/>
      </c>
      <c r="G286" s="19" t="str">
        <f t="shared" si="37"/>
        <v/>
      </c>
      <c r="H286" s="19" t="str">
        <f>IF(INDEX([1]DataVD!$L$166:$L$242,MATCH($J286,[1]DataVD!$I$166:$I$242,0),1)=$M286,5,"")</f>
        <v/>
      </c>
      <c r="I286" s="25" t="str">
        <f t="shared" si="38"/>
        <v/>
      </c>
      <c r="J286" s="18" t="s">
        <v>78</v>
      </c>
      <c r="K286" s="14"/>
      <c r="L286" s="16" t="s">
        <v>31</v>
      </c>
      <c r="M286" s="16">
        <v>5.97</v>
      </c>
      <c r="N286" s="16">
        <v>5.93</v>
      </c>
      <c r="O286" s="16">
        <f t="shared" si="32"/>
        <v>-4.0000000000000036E-2</v>
      </c>
      <c r="P286" s="16">
        <v>-0.8</v>
      </c>
      <c r="Q286" s="16">
        <v>-0.79</v>
      </c>
      <c r="R286" s="16">
        <f t="shared" si="33"/>
        <v>-1.0000000000000009E-2</v>
      </c>
      <c r="S286" s="16"/>
      <c r="T286" s="16"/>
      <c r="U286" s="16"/>
      <c r="V286" s="16"/>
      <c r="W286" s="16"/>
    </row>
    <row r="287" spans="1:23" hidden="1" x14ac:dyDescent="0.3">
      <c r="A287" s="19" t="str">
        <f>IF(K287="","",MAX($A$15:A286)+1)</f>
        <v/>
      </c>
      <c r="B287" s="19">
        <v>1</v>
      </c>
      <c r="C287" s="19" t="str">
        <f t="shared" si="34"/>
        <v/>
      </c>
      <c r="D287" s="19" t="str">
        <f>IF(INDEX([1]DataVD!$K$166:$K$242,MATCH($J287,[1]DataVD!$I$166:$I$242,0),1)=$M287,2,"")</f>
        <v/>
      </c>
      <c r="E287" s="19" t="str">
        <f t="shared" si="35"/>
        <v/>
      </c>
      <c r="F287" s="19" t="str">
        <f t="shared" si="36"/>
        <v/>
      </c>
      <c r="G287" s="19" t="str">
        <f t="shared" si="37"/>
        <v/>
      </c>
      <c r="H287" s="19" t="str">
        <f>IF(INDEX([1]DataVD!$L$166:$L$242,MATCH($J287,[1]DataVD!$I$166:$I$242,0),1)=$M287,5,"")</f>
        <v/>
      </c>
      <c r="I287" s="25" t="str">
        <f t="shared" si="38"/>
        <v/>
      </c>
      <c r="J287" s="18" t="s">
        <v>78</v>
      </c>
      <c r="K287" s="14"/>
      <c r="L287" s="16" t="s">
        <v>31</v>
      </c>
      <c r="M287" s="16">
        <v>3.3</v>
      </c>
      <c r="N287" s="16">
        <v>3.27</v>
      </c>
      <c r="O287" s="16">
        <f t="shared" si="32"/>
        <v>-2.9999999999999805E-2</v>
      </c>
      <c r="P287" s="16">
        <v>-0.8</v>
      </c>
      <c r="Q287" s="16">
        <v>-0.81</v>
      </c>
      <c r="R287" s="16">
        <f t="shared" si="33"/>
        <v>1.0000000000000009E-2</v>
      </c>
      <c r="S287" s="16"/>
      <c r="T287" s="16"/>
      <c r="U287" s="16"/>
      <c r="V287" s="16"/>
      <c r="W287" s="16"/>
    </row>
    <row r="288" spans="1:23" x14ac:dyDescent="0.3">
      <c r="A288" s="19" t="str">
        <f>IF(K288="","",MAX($A$15:A287)+1)</f>
        <v/>
      </c>
      <c r="B288" s="19">
        <v>0</v>
      </c>
      <c r="C288" s="19" t="str">
        <f t="shared" si="34"/>
        <v/>
      </c>
      <c r="D288" s="19" t="str">
        <f>IF(INDEX([1]DataVD!$K$166:$K$242,MATCH($J288,[1]DataVD!$I$166:$I$242,0),1)=$M288,2,"")</f>
        <v/>
      </c>
      <c r="E288" s="19" t="str">
        <f t="shared" si="35"/>
        <v/>
      </c>
      <c r="F288" s="19">
        <f t="shared" si="36"/>
        <v>0</v>
      </c>
      <c r="G288" s="19" t="str">
        <f t="shared" si="37"/>
        <v/>
      </c>
      <c r="H288" s="19" t="str">
        <f>IF(INDEX([1]DataVD!$L$166:$L$242,MATCH($J288,[1]DataVD!$I$166:$I$242,0),1)=$M288,5,"")</f>
        <v/>
      </c>
      <c r="I288" s="25" t="str">
        <f t="shared" si="38"/>
        <v/>
      </c>
      <c r="J288" s="18" t="s">
        <v>78</v>
      </c>
      <c r="K288" s="14"/>
      <c r="L288" s="16" t="s">
        <v>32</v>
      </c>
      <c r="M288" s="16">
        <v>0</v>
      </c>
      <c r="N288" s="16">
        <v>0</v>
      </c>
      <c r="O288" s="16">
        <f t="shared" si="32"/>
        <v>0</v>
      </c>
      <c r="P288" s="16">
        <v>-0.7</v>
      </c>
      <c r="Q288" s="16">
        <v>-0.71</v>
      </c>
      <c r="R288" s="16">
        <f t="shared" si="33"/>
        <v>1.0000000000000009E-2</v>
      </c>
      <c r="S288" s="16"/>
      <c r="T288" s="16"/>
      <c r="U288" s="16"/>
      <c r="V288" s="16"/>
      <c r="W288" s="16"/>
    </row>
    <row r="289" spans="1:23" hidden="1" x14ac:dyDescent="0.3">
      <c r="A289" s="19" t="str">
        <f>IF(K289="","",MAX($A$15:A288)+1)</f>
        <v/>
      </c>
      <c r="B289" s="19">
        <v>1</v>
      </c>
      <c r="C289" s="19" t="str">
        <f t="shared" si="34"/>
        <v/>
      </c>
      <c r="D289" s="19" t="str">
        <f>IF(INDEX([1]DataVD!$K$166:$K$242,MATCH($J289,[1]DataVD!$I$166:$I$242,0),1)=$M289,2,"")</f>
        <v/>
      </c>
      <c r="E289" s="19" t="str">
        <f t="shared" si="35"/>
        <v/>
      </c>
      <c r="F289" s="19" t="str">
        <f t="shared" si="36"/>
        <v/>
      </c>
      <c r="G289" s="19" t="str">
        <f t="shared" si="37"/>
        <v/>
      </c>
      <c r="H289" s="19" t="str">
        <f>IF(INDEX([1]DataVD!$L$166:$L$242,MATCH($J289,[1]DataVD!$I$166:$I$242,0),1)=$M289,5,"")</f>
        <v/>
      </c>
      <c r="I289" s="25" t="str">
        <f t="shared" si="38"/>
        <v/>
      </c>
      <c r="J289" s="18" t="s">
        <v>78</v>
      </c>
      <c r="K289" s="14"/>
      <c r="L289" s="16" t="s">
        <v>33</v>
      </c>
      <c r="M289" s="16">
        <v>4.33</v>
      </c>
      <c r="N289" s="16">
        <v>4.32</v>
      </c>
      <c r="O289" s="16">
        <f t="shared" si="32"/>
        <v>-9.9999999999997868E-3</v>
      </c>
      <c r="P289" s="16">
        <v>-0.48</v>
      </c>
      <c r="Q289" s="16">
        <v>-0.47</v>
      </c>
      <c r="R289" s="16">
        <f t="shared" si="33"/>
        <v>-1.0000000000000009E-2</v>
      </c>
      <c r="S289" s="16"/>
      <c r="T289" s="16"/>
      <c r="U289" s="16"/>
      <c r="V289" s="16"/>
      <c r="W289" s="16"/>
    </row>
    <row r="290" spans="1:23" x14ac:dyDescent="0.3">
      <c r="A290" s="19" t="str">
        <f>IF(K290="","",MAX($A$15:A289)+1)</f>
        <v/>
      </c>
      <c r="B290" s="19">
        <v>2</v>
      </c>
      <c r="C290" s="19" t="str">
        <f t="shared" si="34"/>
        <v/>
      </c>
      <c r="D290" s="19" t="str">
        <f>IF(INDEX([1]DataVD!$K$166:$K$242,MATCH($J290,[1]DataVD!$I$166:$I$242,0),1)=$M290,2,"")</f>
        <v/>
      </c>
      <c r="E290" s="19" t="str">
        <f t="shared" si="35"/>
        <v/>
      </c>
      <c r="F290" s="19" t="str">
        <f t="shared" si="36"/>
        <v/>
      </c>
      <c r="G290" s="19">
        <f t="shared" si="37"/>
        <v>4</v>
      </c>
      <c r="H290" s="19" t="str">
        <f>IF(INDEX([1]DataVD!$L$166:$L$242,MATCH($J290,[1]DataVD!$I$166:$I$242,0),1)=$M290,5,"")</f>
        <v/>
      </c>
      <c r="I290" s="25" t="str">
        <f t="shared" si="38"/>
        <v/>
      </c>
      <c r="J290" s="18" t="s">
        <v>78</v>
      </c>
      <c r="K290" s="14"/>
      <c r="L290" s="16" t="s">
        <v>33</v>
      </c>
      <c r="M290" s="16">
        <v>4.7699999999999996</v>
      </c>
      <c r="N290" s="16">
        <v>4.7300000000000004</v>
      </c>
      <c r="O290" s="16">
        <f t="shared" si="32"/>
        <v>-3.9999999999999147E-2</v>
      </c>
      <c r="P290" s="16">
        <v>-0.14000000000000001</v>
      </c>
      <c r="Q290" s="16">
        <v>-0.14000000000000001</v>
      </c>
      <c r="R290" s="16">
        <f t="shared" si="33"/>
        <v>0</v>
      </c>
      <c r="S290" s="16"/>
      <c r="T290" s="16"/>
      <c r="U290" s="16"/>
      <c r="V290" s="16"/>
      <c r="W290" s="16"/>
    </row>
    <row r="291" spans="1:23" x14ac:dyDescent="0.3">
      <c r="A291" s="19" t="str">
        <f>IF(K291="","",MAX($A$15:A290)+1)</f>
        <v/>
      </c>
      <c r="B291" s="19">
        <v>3</v>
      </c>
      <c r="C291" s="19" t="str">
        <f t="shared" si="34"/>
        <v/>
      </c>
      <c r="D291" s="19" t="str">
        <f>IF(INDEX([1]DataVD!$K$166:$K$242,MATCH($J291,[1]DataVD!$I$166:$I$242,0),1)=$M291,2,"")</f>
        <v/>
      </c>
      <c r="E291" s="19" t="str">
        <f t="shared" si="35"/>
        <v/>
      </c>
      <c r="F291" s="19" t="str">
        <f t="shared" si="36"/>
        <v/>
      </c>
      <c r="G291" s="19" t="str">
        <f t="shared" si="37"/>
        <v/>
      </c>
      <c r="H291" s="19">
        <f>IF(INDEX([1]DataVD!$L$166:$L$242,MATCH($J291,[1]DataVD!$I$166:$I$242,0),1)=$M291,5,"")</f>
        <v>5</v>
      </c>
      <c r="I291" s="25" t="str">
        <f t="shared" si="38"/>
        <v/>
      </c>
      <c r="J291" s="18" t="s">
        <v>78</v>
      </c>
      <c r="K291" s="14"/>
      <c r="L291" s="16" t="s">
        <v>33</v>
      </c>
      <c r="M291" s="16">
        <v>5.01</v>
      </c>
      <c r="N291" s="16">
        <v>5.04</v>
      </c>
      <c r="O291" s="16">
        <f t="shared" si="32"/>
        <v>3.0000000000000249E-2</v>
      </c>
      <c r="P291" s="16">
        <v>0.34</v>
      </c>
      <c r="Q291" s="16">
        <v>0.34</v>
      </c>
      <c r="R291" s="16">
        <f t="shared" si="33"/>
        <v>0</v>
      </c>
      <c r="S291" s="16"/>
      <c r="T291" s="16"/>
      <c r="U291" s="16"/>
      <c r="V291" s="16"/>
      <c r="W291" s="16"/>
    </row>
    <row r="292" spans="1:23" hidden="1" x14ac:dyDescent="0.3">
      <c r="A292" s="19" t="str">
        <f>IF(K292="","",MAX($A$15:A291)+1)</f>
        <v/>
      </c>
      <c r="B292" s="19">
        <v>4</v>
      </c>
      <c r="C292" s="19" t="str">
        <f t="shared" si="34"/>
        <v/>
      </c>
      <c r="D292" s="19" t="str">
        <f>IF(INDEX([1]DataVD!$K$166:$K$242,MATCH($J292,[1]DataVD!$I$166:$I$242,0),1)=$M292,2,"")</f>
        <v/>
      </c>
      <c r="E292" s="19" t="str">
        <f t="shared" si="35"/>
        <v/>
      </c>
      <c r="F292" s="19" t="str">
        <f t="shared" si="36"/>
        <v/>
      </c>
      <c r="G292" s="19" t="str">
        <f t="shared" si="37"/>
        <v/>
      </c>
      <c r="H292" s="19" t="str">
        <f>IF(INDEX([1]DataVD!$L$166:$L$242,MATCH($J292,[1]DataVD!$I$166:$I$242,0),1)=$M292,5,"")</f>
        <v/>
      </c>
      <c r="I292" s="25" t="str">
        <f t="shared" si="38"/>
        <v/>
      </c>
      <c r="J292" s="18" t="s">
        <v>78</v>
      </c>
      <c r="K292" s="14"/>
      <c r="L292" s="16" t="s">
        <v>33</v>
      </c>
      <c r="M292" s="16">
        <v>4.33</v>
      </c>
      <c r="N292" s="16">
        <v>4.3600000000000003</v>
      </c>
      <c r="O292" s="16">
        <f t="shared" si="32"/>
        <v>3.0000000000000249E-2</v>
      </c>
      <c r="P292" s="16">
        <v>-0.18</v>
      </c>
      <c r="Q292" s="16">
        <v>-0.19</v>
      </c>
      <c r="R292" s="16">
        <f t="shared" si="33"/>
        <v>1.0000000000000009E-2</v>
      </c>
      <c r="S292" s="16"/>
      <c r="T292" s="16"/>
      <c r="U292" s="16"/>
      <c r="V292" s="16"/>
      <c r="W292" s="16"/>
    </row>
    <row r="293" spans="1:23" x14ac:dyDescent="0.3">
      <c r="A293" s="19" t="str">
        <f>IF(K293="","",MAX($A$15:A292)+1)</f>
        <v/>
      </c>
      <c r="B293" s="19">
        <v>5</v>
      </c>
      <c r="C293" s="19" t="str">
        <f t="shared" si="34"/>
        <v/>
      </c>
      <c r="D293" s="19" t="str">
        <f>IF(INDEX([1]DataVD!$K$166:$K$242,MATCH($J293,[1]DataVD!$I$166:$I$242,0),1)=$M293,2,"")</f>
        <v/>
      </c>
      <c r="E293" s="19" t="str">
        <f t="shared" si="35"/>
        <v/>
      </c>
      <c r="F293" s="19" t="str">
        <f t="shared" si="36"/>
        <v/>
      </c>
      <c r="G293" s="19" t="str">
        <f t="shared" si="37"/>
        <v/>
      </c>
      <c r="H293" s="19" t="str">
        <f>IF(INDEX([1]DataVD!$L$166:$L$242,MATCH($J293,[1]DataVD!$I$166:$I$242,0),1)=$M293,5,"")</f>
        <v/>
      </c>
      <c r="I293" s="25">
        <f t="shared" si="38"/>
        <v>6</v>
      </c>
      <c r="J293" s="18" t="s">
        <v>78</v>
      </c>
      <c r="K293" s="14"/>
      <c r="L293" s="16" t="s">
        <v>33</v>
      </c>
      <c r="M293" s="16">
        <v>3.19</v>
      </c>
      <c r="N293" s="16">
        <v>3.15</v>
      </c>
      <c r="O293" s="16">
        <f t="shared" si="32"/>
        <v>-4.0000000000000036E-2</v>
      </c>
      <c r="P293" s="16">
        <v>-0.24</v>
      </c>
      <c r="Q293" s="16">
        <v>-0.24</v>
      </c>
      <c r="R293" s="16">
        <f t="shared" si="33"/>
        <v>0</v>
      </c>
      <c r="S293" s="16"/>
      <c r="T293" s="16"/>
      <c r="U293" s="16"/>
      <c r="V293" s="16"/>
      <c r="W293" s="16"/>
    </row>
    <row r="294" spans="1:23" x14ac:dyDescent="0.3">
      <c r="A294" s="18">
        <f>IF(K294="","",MAX($A$15:A293)+1)</f>
        <v>27</v>
      </c>
      <c r="B294" s="18">
        <v>5</v>
      </c>
      <c r="C294" s="18">
        <f t="shared" si="34"/>
        <v>1</v>
      </c>
      <c r="D294" s="18" t="str">
        <f>IF(INDEX([1]DataVD!$K$166:$K$242,MATCH($J294,[1]DataVD!$I$166:$I$242,0),1)=$M294,2,"")</f>
        <v/>
      </c>
      <c r="E294" s="18" t="str">
        <f t="shared" si="35"/>
        <v/>
      </c>
      <c r="F294" s="18" t="str">
        <f t="shared" si="36"/>
        <v/>
      </c>
      <c r="G294" s="18" t="str">
        <f t="shared" si="37"/>
        <v/>
      </c>
      <c r="H294" s="18" t="str">
        <f>IF(INDEX([1]DataVD!$L$166:$L$242,MATCH($J294,[1]DataVD!$I$166:$I$242,0),1)=$M294,5,"")</f>
        <v/>
      </c>
      <c r="I294" s="25" t="str">
        <f t="shared" si="38"/>
        <v/>
      </c>
      <c r="J294" s="18" t="s">
        <v>38</v>
      </c>
      <c r="K294" s="12">
        <v>472.54</v>
      </c>
      <c r="L294" s="13" t="s">
        <v>31</v>
      </c>
      <c r="M294" s="13">
        <v>1.87</v>
      </c>
      <c r="N294" s="13">
        <v>1.84</v>
      </c>
      <c r="O294" s="13">
        <f t="shared" si="32"/>
        <v>-3.0000000000000027E-2</v>
      </c>
      <c r="P294" s="13">
        <v>1.0900000000000001</v>
      </c>
      <c r="Q294" s="13">
        <v>1.08</v>
      </c>
      <c r="R294" s="13">
        <f t="shared" si="33"/>
        <v>-1.0000000000000009E-2</v>
      </c>
      <c r="S294" s="13">
        <v>2.2400000000000002</v>
      </c>
      <c r="T294" s="13">
        <v>12.42</v>
      </c>
      <c r="U294" s="13">
        <v>3.87</v>
      </c>
      <c r="V294" s="13">
        <v>4.3</v>
      </c>
      <c r="W294" s="13"/>
    </row>
    <row r="295" spans="1:23" hidden="1" x14ac:dyDescent="0.3">
      <c r="A295" s="18" t="str">
        <f>IF(K295="","",MAX($A$15:A294)+1)</f>
        <v/>
      </c>
      <c r="B295" s="18">
        <v>4</v>
      </c>
      <c r="C295" s="18" t="str">
        <f t="shared" si="34"/>
        <v/>
      </c>
      <c r="D295" s="18" t="str">
        <f>IF(INDEX([1]DataVD!$K$166:$K$242,MATCH($J295,[1]DataVD!$I$166:$I$242,0),1)=$M295,2,"")</f>
        <v/>
      </c>
      <c r="E295" s="18" t="str">
        <f t="shared" si="35"/>
        <v/>
      </c>
      <c r="F295" s="18" t="str">
        <f t="shared" si="36"/>
        <v/>
      </c>
      <c r="G295" s="18" t="str">
        <f t="shared" si="37"/>
        <v/>
      </c>
      <c r="H295" s="18" t="str">
        <f>IF(INDEX([1]DataVD!$L$166:$L$242,MATCH($J295,[1]DataVD!$I$166:$I$242,0),1)=$M295,5,"")</f>
        <v/>
      </c>
      <c r="I295" s="25" t="str">
        <f t="shared" si="38"/>
        <v/>
      </c>
      <c r="J295" s="18" t="s">
        <v>38</v>
      </c>
      <c r="K295" s="11"/>
      <c r="L295" s="13" t="s">
        <v>31</v>
      </c>
      <c r="M295" s="13">
        <v>3.09</v>
      </c>
      <c r="N295" s="13">
        <v>3.09</v>
      </c>
      <c r="O295" s="13">
        <f t="shared" si="32"/>
        <v>0</v>
      </c>
      <c r="P295" s="13">
        <v>1.0900000000000001</v>
      </c>
      <c r="Q295" s="13">
        <v>1.0900000000000001</v>
      </c>
      <c r="R295" s="13">
        <f t="shared" si="33"/>
        <v>0</v>
      </c>
      <c r="S295" s="13"/>
      <c r="T295" s="13"/>
      <c r="U295" s="13"/>
      <c r="V295" s="13"/>
      <c r="W295" s="13"/>
    </row>
    <row r="296" spans="1:23" x14ac:dyDescent="0.3">
      <c r="A296" s="18" t="str">
        <f>IF(K296="","",MAX($A$15:A295)+1)</f>
        <v/>
      </c>
      <c r="B296" s="18">
        <v>3</v>
      </c>
      <c r="C296" s="18" t="str">
        <f t="shared" si="34"/>
        <v/>
      </c>
      <c r="D296" s="18">
        <f>IF(INDEX([1]DataVD!$K$166:$K$242,MATCH($J296,[1]DataVD!$I$166:$I$242,0),1)=$M296,2,"")</f>
        <v>2</v>
      </c>
      <c r="E296" s="18" t="str">
        <f t="shared" si="35"/>
        <v/>
      </c>
      <c r="F296" s="18" t="str">
        <f t="shared" si="36"/>
        <v/>
      </c>
      <c r="G296" s="18" t="str">
        <f t="shared" si="37"/>
        <v/>
      </c>
      <c r="H296" s="18" t="str">
        <f>IF(INDEX([1]DataVD!$L$166:$L$242,MATCH($J296,[1]DataVD!$I$166:$I$242,0),1)=$M296,5,"")</f>
        <v/>
      </c>
      <c r="I296" s="25" t="str">
        <f t="shared" si="38"/>
        <v/>
      </c>
      <c r="J296" s="18" t="s">
        <v>38</v>
      </c>
      <c r="K296" s="11"/>
      <c r="L296" s="13" t="s">
        <v>31</v>
      </c>
      <c r="M296" s="13">
        <v>3.87</v>
      </c>
      <c r="N296" s="13">
        <v>3.88</v>
      </c>
      <c r="O296" s="13">
        <f t="shared" si="32"/>
        <v>9.9999999999997868E-3</v>
      </c>
      <c r="P296" s="13">
        <v>1.1000000000000001</v>
      </c>
      <c r="Q296" s="13">
        <v>1.08</v>
      </c>
      <c r="R296" s="13">
        <f t="shared" si="33"/>
        <v>-2.0000000000000018E-2</v>
      </c>
      <c r="S296" s="13"/>
      <c r="T296" s="13"/>
      <c r="U296" s="13"/>
      <c r="V296" s="13"/>
      <c r="W296" s="13"/>
    </row>
    <row r="297" spans="1:23" x14ac:dyDescent="0.3">
      <c r="A297" s="18" t="str">
        <f>IF(K297="","",MAX($A$15:A296)+1)</f>
        <v/>
      </c>
      <c r="B297" s="18">
        <v>2</v>
      </c>
      <c r="C297" s="18" t="str">
        <f t="shared" si="34"/>
        <v/>
      </c>
      <c r="D297" s="18" t="str">
        <f>IF(INDEX([1]DataVD!$K$166:$K$242,MATCH($J297,[1]DataVD!$I$166:$I$242,0),1)=$M297,2,"")</f>
        <v/>
      </c>
      <c r="E297" s="18">
        <f t="shared" si="35"/>
        <v>3</v>
      </c>
      <c r="F297" s="18" t="str">
        <f t="shared" si="36"/>
        <v/>
      </c>
      <c r="G297" s="18" t="str">
        <f t="shared" si="37"/>
        <v/>
      </c>
      <c r="H297" s="18" t="str">
        <f>IF(INDEX([1]DataVD!$L$166:$L$242,MATCH($J297,[1]DataVD!$I$166:$I$242,0),1)=$M297,5,"")</f>
        <v/>
      </c>
      <c r="I297" s="25" t="str">
        <f t="shared" si="38"/>
        <v/>
      </c>
      <c r="J297" s="18" t="s">
        <v>38</v>
      </c>
      <c r="K297" s="11"/>
      <c r="L297" s="13" t="s">
        <v>31</v>
      </c>
      <c r="M297" s="13">
        <v>3.57</v>
      </c>
      <c r="N297" s="13">
        <v>3.61</v>
      </c>
      <c r="O297" s="13">
        <f t="shared" si="32"/>
        <v>4.0000000000000036E-2</v>
      </c>
      <c r="P297" s="13">
        <v>0.8</v>
      </c>
      <c r="Q297" s="13">
        <v>0.8</v>
      </c>
      <c r="R297" s="13">
        <f t="shared" si="33"/>
        <v>0</v>
      </c>
      <c r="S297" s="13"/>
      <c r="T297" s="13"/>
      <c r="U297" s="13"/>
      <c r="V297" s="13"/>
      <c r="W297" s="13"/>
    </row>
    <row r="298" spans="1:23" hidden="1" x14ac:dyDescent="0.3">
      <c r="A298" s="18" t="str">
        <f>IF(K298="","",MAX($A$15:A297)+1)</f>
        <v/>
      </c>
      <c r="B298" s="18">
        <v>1</v>
      </c>
      <c r="C298" s="18" t="str">
        <f t="shared" si="34"/>
        <v/>
      </c>
      <c r="D298" s="18" t="str">
        <f>IF(INDEX([1]DataVD!$K$166:$K$242,MATCH($J298,[1]DataVD!$I$166:$I$242,0),1)=$M298,2,"")</f>
        <v/>
      </c>
      <c r="E298" s="18" t="str">
        <f t="shared" si="35"/>
        <v/>
      </c>
      <c r="F298" s="18" t="str">
        <f t="shared" si="36"/>
        <v/>
      </c>
      <c r="G298" s="18" t="str">
        <f t="shared" si="37"/>
        <v/>
      </c>
      <c r="H298" s="18" t="str">
        <f>IF(INDEX([1]DataVD!$L$166:$L$242,MATCH($J298,[1]DataVD!$I$166:$I$242,0),1)=$M298,5,"")</f>
        <v/>
      </c>
      <c r="I298" s="25" t="str">
        <f t="shared" si="38"/>
        <v/>
      </c>
      <c r="J298" s="18" t="s">
        <v>38</v>
      </c>
      <c r="K298" s="11"/>
      <c r="L298" s="13" t="s">
        <v>31</v>
      </c>
      <c r="M298" s="13">
        <v>3.09</v>
      </c>
      <c r="N298" s="13">
        <v>3.07</v>
      </c>
      <c r="O298" s="13">
        <f t="shared" si="32"/>
        <v>-2.0000000000000018E-2</v>
      </c>
      <c r="P298" s="13">
        <v>0.79</v>
      </c>
      <c r="Q298" s="13">
        <v>0.77</v>
      </c>
      <c r="R298" s="13">
        <f t="shared" si="33"/>
        <v>-2.0000000000000018E-2</v>
      </c>
      <c r="S298" s="13"/>
      <c r="T298" s="13"/>
      <c r="U298" s="13"/>
      <c r="V298" s="13"/>
      <c r="W298" s="13"/>
    </row>
    <row r="299" spans="1:23" x14ac:dyDescent="0.3">
      <c r="A299" s="18" t="str">
        <f>IF(K299="","",MAX($A$15:A298)+1)</f>
        <v/>
      </c>
      <c r="B299" s="18">
        <v>0</v>
      </c>
      <c r="C299" s="18" t="str">
        <f t="shared" si="34"/>
        <v/>
      </c>
      <c r="D299" s="18" t="str">
        <f>IF(INDEX([1]DataVD!$K$166:$K$242,MATCH($J299,[1]DataVD!$I$166:$I$242,0),1)=$M299,2,"")</f>
        <v/>
      </c>
      <c r="E299" s="18" t="str">
        <f t="shared" si="35"/>
        <v/>
      </c>
      <c r="F299" s="18">
        <f t="shared" si="36"/>
        <v>0</v>
      </c>
      <c r="G299" s="18" t="str">
        <f t="shared" si="37"/>
        <v/>
      </c>
      <c r="H299" s="18" t="str">
        <f>IF(INDEX([1]DataVD!$L$166:$L$242,MATCH($J299,[1]DataVD!$I$166:$I$242,0),1)=$M299,5,"")</f>
        <v/>
      </c>
      <c r="I299" s="25" t="str">
        <f t="shared" si="38"/>
        <v/>
      </c>
      <c r="J299" s="18" t="s">
        <v>38</v>
      </c>
      <c r="K299" s="11"/>
      <c r="L299" s="13" t="s">
        <v>32</v>
      </c>
      <c r="M299" s="13">
        <v>0</v>
      </c>
      <c r="N299" s="13">
        <v>0</v>
      </c>
      <c r="O299" s="13">
        <f t="shared" si="32"/>
        <v>0</v>
      </c>
      <c r="P299" s="13">
        <v>0.77</v>
      </c>
      <c r="Q299" s="13">
        <v>0.79</v>
      </c>
      <c r="R299" s="13">
        <f t="shared" si="33"/>
        <v>2.0000000000000018E-2</v>
      </c>
      <c r="S299" s="13"/>
      <c r="T299" s="13"/>
      <c r="U299" s="13"/>
      <c r="V299" s="13"/>
      <c r="W299" s="13"/>
    </row>
    <row r="300" spans="1:23" x14ac:dyDescent="0.3">
      <c r="A300" s="18" t="str">
        <f>IF(K300="","",MAX($A$15:A299)+1)</f>
        <v/>
      </c>
      <c r="B300" s="18">
        <v>1</v>
      </c>
      <c r="C300" s="18" t="str">
        <f t="shared" si="34"/>
        <v/>
      </c>
      <c r="D300" s="18" t="str">
        <f>IF(INDEX([1]DataVD!$K$166:$K$242,MATCH($J300,[1]DataVD!$I$166:$I$242,0),1)=$M300,2,"")</f>
        <v/>
      </c>
      <c r="E300" s="18" t="str">
        <f t="shared" si="35"/>
        <v/>
      </c>
      <c r="F300" s="18" t="str">
        <f t="shared" si="36"/>
        <v/>
      </c>
      <c r="G300" s="18">
        <f t="shared" si="37"/>
        <v>4</v>
      </c>
      <c r="H300" s="18" t="str">
        <f>IF(INDEX([1]DataVD!$L$166:$L$242,MATCH($J300,[1]DataVD!$I$166:$I$242,0),1)=$M300,5,"")</f>
        <v/>
      </c>
      <c r="I300" s="25" t="str">
        <f t="shared" si="38"/>
        <v/>
      </c>
      <c r="J300" s="18" t="s">
        <v>38</v>
      </c>
      <c r="K300" s="11"/>
      <c r="L300" s="13" t="s">
        <v>33</v>
      </c>
      <c r="M300" s="13">
        <v>4.01</v>
      </c>
      <c r="N300" s="13">
        <v>4.01</v>
      </c>
      <c r="O300" s="13">
        <f t="shared" si="32"/>
        <v>0</v>
      </c>
      <c r="P300" s="13">
        <v>0.53</v>
      </c>
      <c r="Q300" s="13">
        <v>0.53</v>
      </c>
      <c r="R300" s="13">
        <f t="shared" si="33"/>
        <v>0</v>
      </c>
      <c r="S300" s="13"/>
      <c r="T300" s="13"/>
      <c r="U300" s="13"/>
      <c r="V300" s="13"/>
      <c r="W300" s="13"/>
    </row>
    <row r="301" spans="1:23" x14ac:dyDescent="0.3">
      <c r="A301" s="18" t="str">
        <f>IF(K301="","",MAX($A$15:A300)+1)</f>
        <v/>
      </c>
      <c r="B301" s="18">
        <v>2</v>
      </c>
      <c r="C301" s="18" t="str">
        <f t="shared" si="34"/>
        <v/>
      </c>
      <c r="D301" s="18" t="str">
        <f>IF(INDEX([1]DataVD!$K$166:$K$242,MATCH($J301,[1]DataVD!$I$166:$I$242,0),1)=$M301,2,"")</f>
        <v/>
      </c>
      <c r="E301" s="18" t="str">
        <f t="shared" si="35"/>
        <v/>
      </c>
      <c r="F301" s="18" t="str">
        <f t="shared" si="36"/>
        <v/>
      </c>
      <c r="G301" s="18" t="str">
        <f t="shared" si="37"/>
        <v/>
      </c>
      <c r="H301" s="18">
        <f>IF(INDEX([1]DataVD!$L$166:$L$242,MATCH($J301,[1]DataVD!$I$166:$I$242,0),1)=$M301,5,"")</f>
        <v>5</v>
      </c>
      <c r="I301" s="25" t="str">
        <f t="shared" si="38"/>
        <v/>
      </c>
      <c r="J301" s="18" t="s">
        <v>38</v>
      </c>
      <c r="K301" s="11"/>
      <c r="L301" s="13" t="s">
        <v>33</v>
      </c>
      <c r="M301" s="13">
        <v>4.3</v>
      </c>
      <c r="N301" s="13">
        <v>4.34</v>
      </c>
      <c r="O301" s="13">
        <f t="shared" si="32"/>
        <v>4.0000000000000036E-2</v>
      </c>
      <c r="P301" s="13">
        <v>0.81</v>
      </c>
      <c r="Q301" s="13">
        <v>0.8</v>
      </c>
      <c r="R301" s="13">
        <f t="shared" si="33"/>
        <v>-1.0000000000000009E-2</v>
      </c>
      <c r="S301" s="13"/>
      <c r="T301" s="13"/>
      <c r="U301" s="13"/>
      <c r="V301" s="13"/>
      <c r="W301" s="13"/>
    </row>
    <row r="302" spans="1:23" x14ac:dyDescent="0.3">
      <c r="A302" s="18" t="str">
        <f>IF(K302="","",MAX($A$15:A301)+1)</f>
        <v/>
      </c>
      <c r="B302" s="18">
        <v>3</v>
      </c>
      <c r="C302" s="18" t="str">
        <f t="shared" si="34"/>
        <v/>
      </c>
      <c r="D302" s="18" t="str">
        <f>IF(INDEX([1]DataVD!$K$166:$K$242,MATCH($J302,[1]DataVD!$I$166:$I$242,0),1)=$M302,2,"")</f>
        <v/>
      </c>
      <c r="E302" s="18" t="str">
        <f t="shared" si="35"/>
        <v/>
      </c>
      <c r="F302" s="18" t="str">
        <f t="shared" si="36"/>
        <v/>
      </c>
      <c r="G302" s="18" t="str">
        <f t="shared" si="37"/>
        <v/>
      </c>
      <c r="H302" s="18" t="str">
        <f>IF(INDEX([1]DataVD!$L$166:$L$242,MATCH($J302,[1]DataVD!$I$166:$I$242,0),1)=$M302,5,"")</f>
        <v/>
      </c>
      <c r="I302" s="25">
        <f t="shared" si="38"/>
        <v>6</v>
      </c>
      <c r="J302" s="18" t="s">
        <v>38</v>
      </c>
      <c r="K302" s="11"/>
      <c r="L302" s="13" t="s">
        <v>33</v>
      </c>
      <c r="M302" s="13">
        <v>2.31</v>
      </c>
      <c r="N302" s="13">
        <v>2.3199999999999998</v>
      </c>
      <c r="O302" s="13">
        <f t="shared" si="32"/>
        <v>9.9999999999997868E-3</v>
      </c>
      <c r="P302" s="13">
        <v>0.93</v>
      </c>
      <c r="Q302" s="13">
        <v>0.91</v>
      </c>
      <c r="R302" s="13">
        <f t="shared" si="33"/>
        <v>-2.0000000000000018E-2</v>
      </c>
      <c r="S302" s="13"/>
      <c r="T302" s="13"/>
      <c r="U302" s="13"/>
      <c r="V302" s="13"/>
      <c r="W302" s="13"/>
    </row>
    <row r="303" spans="1:23" x14ac:dyDescent="0.3">
      <c r="A303" s="19">
        <f>IF(K303="","",MAX($A$15:A302)+1)</f>
        <v>28</v>
      </c>
      <c r="B303" s="19">
        <v>5</v>
      </c>
      <c r="C303" s="19">
        <f t="shared" si="34"/>
        <v>1</v>
      </c>
      <c r="D303" s="19" t="str">
        <f>IF(INDEX([1]DataVD!$K$166:$K$242,MATCH($J303,[1]DataVD!$I$166:$I$242,0),1)=$M303,2,"")</f>
        <v/>
      </c>
      <c r="E303" s="19" t="str">
        <f t="shared" si="35"/>
        <v/>
      </c>
      <c r="F303" s="19" t="str">
        <f t="shared" si="36"/>
        <v/>
      </c>
      <c r="G303" s="19" t="str">
        <f t="shared" si="37"/>
        <v/>
      </c>
      <c r="H303" s="19" t="str">
        <f>IF(INDEX([1]DataVD!$L$166:$L$242,MATCH($J303,[1]DataVD!$I$166:$I$242,0),1)=$M303,5,"")</f>
        <v/>
      </c>
      <c r="I303" s="25" t="str">
        <f t="shared" si="38"/>
        <v/>
      </c>
      <c r="J303" s="18" t="s">
        <v>79</v>
      </c>
      <c r="K303" s="15">
        <v>480</v>
      </c>
      <c r="L303" s="16" t="s">
        <v>31</v>
      </c>
      <c r="M303" s="16">
        <v>2.2999999999999998</v>
      </c>
      <c r="N303" s="16">
        <v>2.31</v>
      </c>
      <c r="O303" s="16">
        <f t="shared" si="32"/>
        <v>1.0000000000000231E-2</v>
      </c>
      <c r="P303" s="16">
        <v>0.8</v>
      </c>
      <c r="Q303" s="16">
        <v>0.81</v>
      </c>
      <c r="R303" s="16">
        <f t="shared" si="33"/>
        <v>1.0000000000000009E-2</v>
      </c>
      <c r="S303" s="16">
        <v>2.48</v>
      </c>
      <c r="T303" s="16">
        <v>12.89</v>
      </c>
      <c r="U303" s="16">
        <v>4.3</v>
      </c>
      <c r="V303" s="16">
        <v>4.34</v>
      </c>
      <c r="W303" s="16"/>
    </row>
    <row r="304" spans="1:23" hidden="1" x14ac:dyDescent="0.3">
      <c r="A304" s="19" t="str">
        <f>IF(K304="","",MAX($A$15:A303)+1)</f>
        <v/>
      </c>
      <c r="B304" s="19">
        <v>4</v>
      </c>
      <c r="C304" s="19" t="str">
        <f t="shared" si="34"/>
        <v/>
      </c>
      <c r="D304" s="19" t="str">
        <f>IF(INDEX([1]DataVD!$K$166:$K$242,MATCH($J304,[1]DataVD!$I$166:$I$242,0),1)=$M304,2,"")</f>
        <v/>
      </c>
      <c r="E304" s="19" t="str">
        <f t="shared" si="35"/>
        <v/>
      </c>
      <c r="F304" s="19" t="str">
        <f t="shared" si="36"/>
        <v/>
      </c>
      <c r="G304" s="19" t="str">
        <f t="shared" si="37"/>
        <v/>
      </c>
      <c r="H304" s="19" t="str">
        <f>IF(INDEX([1]DataVD!$L$166:$L$242,MATCH($J304,[1]DataVD!$I$166:$I$242,0),1)=$M304,5,"")</f>
        <v/>
      </c>
      <c r="I304" s="25" t="str">
        <f t="shared" si="38"/>
        <v/>
      </c>
      <c r="J304" s="18" t="s">
        <v>79</v>
      </c>
      <c r="K304" s="14"/>
      <c r="L304" s="16" t="s">
        <v>31</v>
      </c>
      <c r="M304" s="16">
        <v>3.45</v>
      </c>
      <c r="N304" s="16">
        <v>3.46</v>
      </c>
      <c r="O304" s="16">
        <f t="shared" si="32"/>
        <v>9.9999999999997868E-3</v>
      </c>
      <c r="P304" s="16">
        <v>0.79</v>
      </c>
      <c r="Q304" s="16">
        <v>0.77</v>
      </c>
      <c r="R304" s="16">
        <f t="shared" si="33"/>
        <v>-2.0000000000000018E-2</v>
      </c>
      <c r="S304" s="16"/>
      <c r="T304" s="16"/>
      <c r="U304" s="16"/>
      <c r="V304" s="16"/>
      <c r="W304" s="16"/>
    </row>
    <row r="305" spans="1:23" x14ac:dyDescent="0.3">
      <c r="A305" s="19" t="str">
        <f>IF(K305="","",MAX($A$15:A304)+1)</f>
        <v/>
      </c>
      <c r="B305" s="19">
        <v>3</v>
      </c>
      <c r="C305" s="19" t="str">
        <f t="shared" si="34"/>
        <v/>
      </c>
      <c r="D305" s="19">
        <f>IF(INDEX([1]DataVD!$K$166:$K$242,MATCH($J305,[1]DataVD!$I$166:$I$242,0),1)=$M305,2,"")</f>
        <v>2</v>
      </c>
      <c r="E305" s="19" t="str">
        <f t="shared" si="35"/>
        <v/>
      </c>
      <c r="F305" s="19" t="str">
        <f t="shared" si="36"/>
        <v/>
      </c>
      <c r="G305" s="19" t="str">
        <f t="shared" si="37"/>
        <v/>
      </c>
      <c r="H305" s="19" t="str">
        <f>IF(INDEX([1]DataVD!$L$166:$L$242,MATCH($J305,[1]DataVD!$I$166:$I$242,0),1)=$M305,5,"")</f>
        <v/>
      </c>
      <c r="I305" s="25" t="str">
        <f t="shared" si="38"/>
        <v/>
      </c>
      <c r="J305" s="18" t="s">
        <v>79</v>
      </c>
      <c r="K305" s="14"/>
      <c r="L305" s="16" t="s">
        <v>31</v>
      </c>
      <c r="M305" s="16">
        <v>4.3</v>
      </c>
      <c r="N305" s="16">
        <v>4.33</v>
      </c>
      <c r="O305" s="16">
        <f t="shared" si="32"/>
        <v>3.0000000000000249E-2</v>
      </c>
      <c r="P305" s="16">
        <v>0.81</v>
      </c>
      <c r="Q305" s="16">
        <v>0.79</v>
      </c>
      <c r="R305" s="16">
        <f t="shared" si="33"/>
        <v>-2.0000000000000018E-2</v>
      </c>
      <c r="S305" s="16"/>
      <c r="T305" s="16"/>
      <c r="U305" s="16"/>
      <c r="V305" s="16"/>
      <c r="W305" s="16"/>
    </row>
    <row r="306" spans="1:23" x14ac:dyDescent="0.3">
      <c r="A306" s="19" t="str">
        <f>IF(K306="","",MAX($A$15:A305)+1)</f>
        <v/>
      </c>
      <c r="B306" s="19">
        <v>2</v>
      </c>
      <c r="C306" s="19" t="str">
        <f t="shared" si="34"/>
        <v/>
      </c>
      <c r="D306" s="19" t="str">
        <f>IF(INDEX([1]DataVD!$K$166:$K$242,MATCH($J306,[1]DataVD!$I$166:$I$242,0),1)=$M306,2,"")</f>
        <v/>
      </c>
      <c r="E306" s="19">
        <f t="shared" si="35"/>
        <v>3</v>
      </c>
      <c r="F306" s="19" t="str">
        <f t="shared" si="36"/>
        <v/>
      </c>
      <c r="G306" s="19" t="str">
        <f t="shared" si="37"/>
        <v/>
      </c>
      <c r="H306" s="19" t="str">
        <f>IF(INDEX([1]DataVD!$L$166:$L$242,MATCH($J306,[1]DataVD!$I$166:$I$242,0),1)=$M306,5,"")</f>
        <v/>
      </c>
      <c r="I306" s="25" t="str">
        <f t="shared" si="38"/>
        <v/>
      </c>
      <c r="J306" s="18" t="s">
        <v>79</v>
      </c>
      <c r="K306" s="14"/>
      <c r="L306" s="16" t="s">
        <v>31</v>
      </c>
      <c r="M306" s="16">
        <v>4</v>
      </c>
      <c r="N306" s="16">
        <v>3.97</v>
      </c>
      <c r="O306" s="16">
        <f t="shared" si="32"/>
        <v>-2.9999999999999805E-2</v>
      </c>
      <c r="P306" s="16">
        <v>0.51</v>
      </c>
      <c r="Q306" s="16">
        <v>0.5</v>
      </c>
      <c r="R306" s="16">
        <f t="shared" si="33"/>
        <v>-1.0000000000000009E-2</v>
      </c>
      <c r="S306" s="16"/>
      <c r="T306" s="16"/>
      <c r="U306" s="16"/>
      <c r="V306" s="16"/>
      <c r="W306" s="16"/>
    </row>
    <row r="307" spans="1:23" hidden="1" x14ac:dyDescent="0.3">
      <c r="A307" s="19" t="str">
        <f>IF(K307="","",MAX($A$15:A306)+1)</f>
        <v/>
      </c>
      <c r="B307" s="19">
        <v>1</v>
      </c>
      <c r="C307" s="19" t="str">
        <f t="shared" si="34"/>
        <v/>
      </c>
      <c r="D307" s="19" t="str">
        <f>IF(INDEX([1]DataVD!$K$166:$K$242,MATCH($J307,[1]DataVD!$I$166:$I$242,0),1)=$M307,2,"")</f>
        <v/>
      </c>
      <c r="E307" s="19" t="str">
        <f t="shared" si="35"/>
        <v/>
      </c>
      <c r="F307" s="19" t="str">
        <f t="shared" si="36"/>
        <v/>
      </c>
      <c r="G307" s="19" t="str">
        <f t="shared" si="37"/>
        <v/>
      </c>
      <c r="H307" s="19" t="str">
        <f>IF(INDEX([1]DataVD!$L$166:$L$242,MATCH($J307,[1]DataVD!$I$166:$I$242,0),1)=$M307,5,"")</f>
        <v/>
      </c>
      <c r="I307" s="25" t="str">
        <f t="shared" si="38"/>
        <v/>
      </c>
      <c r="J307" s="18" t="s">
        <v>79</v>
      </c>
      <c r="K307" s="14"/>
      <c r="L307" s="16" t="s">
        <v>31</v>
      </c>
      <c r="M307" s="16">
        <v>3.45</v>
      </c>
      <c r="N307" s="16">
        <v>3.44</v>
      </c>
      <c r="O307" s="16">
        <f t="shared" si="32"/>
        <v>-1.0000000000000231E-2</v>
      </c>
      <c r="P307" s="16">
        <v>0.49</v>
      </c>
      <c r="Q307" s="16">
        <v>0.49</v>
      </c>
      <c r="R307" s="16">
        <f t="shared" si="33"/>
        <v>0</v>
      </c>
      <c r="S307" s="16"/>
      <c r="T307" s="16"/>
      <c r="U307" s="16"/>
      <c r="V307" s="16"/>
      <c r="W307" s="16"/>
    </row>
    <row r="308" spans="1:23" x14ac:dyDescent="0.3">
      <c r="A308" s="19" t="str">
        <f>IF(K308="","",MAX($A$15:A307)+1)</f>
        <v/>
      </c>
      <c r="B308" s="19">
        <v>0</v>
      </c>
      <c r="C308" s="19" t="str">
        <f t="shared" si="34"/>
        <v/>
      </c>
      <c r="D308" s="19" t="str">
        <f>IF(INDEX([1]DataVD!$K$166:$K$242,MATCH($J308,[1]DataVD!$I$166:$I$242,0),1)=$M308,2,"")</f>
        <v/>
      </c>
      <c r="E308" s="19" t="str">
        <f t="shared" si="35"/>
        <v/>
      </c>
      <c r="F308" s="19">
        <f t="shared" si="36"/>
        <v>0</v>
      </c>
      <c r="G308" s="19" t="str">
        <f t="shared" si="37"/>
        <v/>
      </c>
      <c r="H308" s="19" t="str">
        <f>IF(INDEX([1]DataVD!$L$166:$L$242,MATCH($J308,[1]DataVD!$I$166:$I$242,0),1)=$M308,5,"")</f>
        <v/>
      </c>
      <c r="I308" s="25" t="str">
        <f t="shared" si="38"/>
        <v/>
      </c>
      <c r="J308" s="18" t="s">
        <v>79</v>
      </c>
      <c r="K308" s="14"/>
      <c r="L308" s="16" t="s">
        <v>32</v>
      </c>
      <c r="M308" s="16">
        <v>0</v>
      </c>
      <c r="N308" s="16">
        <v>0</v>
      </c>
      <c r="O308" s="16">
        <f t="shared" si="32"/>
        <v>0</v>
      </c>
      <c r="P308" s="16">
        <v>0.5</v>
      </c>
      <c r="Q308" s="16">
        <v>0.51</v>
      </c>
      <c r="R308" s="16">
        <f t="shared" si="33"/>
        <v>1.0000000000000009E-2</v>
      </c>
      <c r="S308" s="16"/>
      <c r="T308" s="16"/>
      <c r="U308" s="16"/>
      <c r="V308" s="16"/>
      <c r="W308" s="16"/>
    </row>
    <row r="309" spans="1:23" hidden="1" x14ac:dyDescent="0.3">
      <c r="A309" s="19" t="str">
        <f>IF(K309="","",MAX($A$15:A308)+1)</f>
        <v/>
      </c>
      <c r="B309" s="19">
        <v>1</v>
      </c>
      <c r="C309" s="19" t="str">
        <f t="shared" si="34"/>
        <v/>
      </c>
      <c r="D309" s="19" t="str">
        <f>IF(INDEX([1]DataVD!$K$166:$K$242,MATCH($J309,[1]DataVD!$I$166:$I$242,0),1)=$M309,2,"")</f>
        <v/>
      </c>
      <c r="E309" s="19" t="str">
        <f t="shared" si="35"/>
        <v/>
      </c>
      <c r="F309" s="19" t="str">
        <f t="shared" si="36"/>
        <v/>
      </c>
      <c r="G309" s="19" t="str">
        <f t="shared" si="37"/>
        <v/>
      </c>
      <c r="H309" s="19" t="str">
        <f>IF(INDEX([1]DataVD!$L$166:$L$242,MATCH($J309,[1]DataVD!$I$166:$I$242,0),1)=$M309,5,"")</f>
        <v/>
      </c>
      <c r="I309" s="25" t="str">
        <f t="shared" si="38"/>
        <v/>
      </c>
      <c r="J309" s="18" t="s">
        <v>79</v>
      </c>
      <c r="K309" s="14"/>
      <c r="L309" s="16" t="s">
        <v>33</v>
      </c>
      <c r="M309" s="16">
        <v>3</v>
      </c>
      <c r="N309" s="16">
        <v>2.96</v>
      </c>
      <c r="O309" s="16">
        <f t="shared" si="32"/>
        <v>-4.0000000000000036E-2</v>
      </c>
      <c r="P309" s="16">
        <v>0.49</v>
      </c>
      <c r="Q309" s="16">
        <v>0.51</v>
      </c>
      <c r="R309" s="16">
        <f t="shared" si="33"/>
        <v>2.0000000000000018E-2</v>
      </c>
      <c r="S309" s="16"/>
      <c r="T309" s="16"/>
      <c r="U309" s="16"/>
      <c r="V309" s="16"/>
      <c r="W309" s="16"/>
    </row>
    <row r="310" spans="1:23" x14ac:dyDescent="0.3">
      <c r="A310" s="19" t="str">
        <f>IF(K310="","",MAX($A$15:A309)+1)</f>
        <v/>
      </c>
      <c r="B310" s="19">
        <v>2</v>
      </c>
      <c r="C310" s="19" t="str">
        <f t="shared" si="34"/>
        <v/>
      </c>
      <c r="D310" s="19" t="str">
        <f>IF(INDEX([1]DataVD!$K$166:$K$242,MATCH($J310,[1]DataVD!$I$166:$I$242,0),1)=$M310,2,"")</f>
        <v/>
      </c>
      <c r="E310" s="19" t="str">
        <f t="shared" si="35"/>
        <v/>
      </c>
      <c r="F310" s="19" t="str">
        <f t="shared" si="36"/>
        <v/>
      </c>
      <c r="G310" s="19">
        <f t="shared" si="37"/>
        <v>4</v>
      </c>
      <c r="H310" s="19" t="str">
        <f>IF(INDEX([1]DataVD!$L$166:$L$242,MATCH($J310,[1]DataVD!$I$166:$I$242,0),1)=$M310,5,"")</f>
        <v/>
      </c>
      <c r="I310" s="25" t="str">
        <f t="shared" si="38"/>
        <v/>
      </c>
      <c r="J310" s="18" t="s">
        <v>79</v>
      </c>
      <c r="K310" s="14"/>
      <c r="L310" s="16" t="s">
        <v>33</v>
      </c>
      <c r="M310" s="16">
        <v>4.04</v>
      </c>
      <c r="N310" s="16">
        <v>4.01</v>
      </c>
      <c r="O310" s="16">
        <f t="shared" si="32"/>
        <v>-3.0000000000000249E-2</v>
      </c>
      <c r="P310" s="16">
        <v>0.49</v>
      </c>
      <c r="Q310" s="16">
        <v>0.47</v>
      </c>
      <c r="R310" s="16">
        <f t="shared" si="33"/>
        <v>-2.0000000000000018E-2</v>
      </c>
      <c r="S310" s="16"/>
      <c r="T310" s="16"/>
      <c r="U310" s="16"/>
      <c r="V310" s="16"/>
      <c r="W310" s="16"/>
    </row>
    <row r="311" spans="1:23" x14ac:dyDescent="0.3">
      <c r="A311" s="19" t="str">
        <f>IF(K311="","",MAX($A$15:A310)+1)</f>
        <v/>
      </c>
      <c r="B311" s="19">
        <v>3</v>
      </c>
      <c r="C311" s="19" t="str">
        <f t="shared" si="34"/>
        <v/>
      </c>
      <c r="D311" s="19" t="str">
        <f>IF(INDEX([1]DataVD!$K$166:$K$242,MATCH($J311,[1]DataVD!$I$166:$I$242,0),1)=$M311,2,"")</f>
        <v/>
      </c>
      <c r="E311" s="19" t="str">
        <f t="shared" si="35"/>
        <v/>
      </c>
      <c r="F311" s="19" t="str">
        <f t="shared" si="36"/>
        <v/>
      </c>
      <c r="G311" s="19" t="str">
        <f t="shared" si="37"/>
        <v/>
      </c>
      <c r="H311" s="19">
        <f>IF(INDEX([1]DataVD!$L$166:$L$242,MATCH($J311,[1]DataVD!$I$166:$I$242,0),1)=$M311,5,"")</f>
        <v>5</v>
      </c>
      <c r="I311" s="25" t="str">
        <f t="shared" si="38"/>
        <v/>
      </c>
      <c r="J311" s="18" t="s">
        <v>79</v>
      </c>
      <c r="K311" s="14"/>
      <c r="L311" s="16" t="s">
        <v>33</v>
      </c>
      <c r="M311" s="16">
        <v>4.33</v>
      </c>
      <c r="N311" s="16">
        <v>4.37</v>
      </c>
      <c r="O311" s="16">
        <f t="shared" si="32"/>
        <v>4.0000000000000036E-2</v>
      </c>
      <c r="P311" s="16">
        <v>0.79</v>
      </c>
      <c r="Q311" s="16">
        <v>0.77</v>
      </c>
      <c r="R311" s="16">
        <f t="shared" si="33"/>
        <v>-2.0000000000000018E-2</v>
      </c>
      <c r="S311" s="16"/>
      <c r="T311" s="16"/>
      <c r="U311" s="16"/>
      <c r="V311" s="16"/>
      <c r="W311" s="16"/>
    </row>
    <row r="312" spans="1:23" hidden="1" x14ac:dyDescent="0.3">
      <c r="A312" s="19" t="str">
        <f>IF(K312="","",MAX($A$15:A311)+1)</f>
        <v/>
      </c>
      <c r="B312" s="19">
        <v>4</v>
      </c>
      <c r="C312" s="19" t="str">
        <f t="shared" si="34"/>
        <v/>
      </c>
      <c r="D312" s="19" t="str">
        <f>IF(INDEX([1]DataVD!$K$166:$K$242,MATCH($J312,[1]DataVD!$I$166:$I$242,0),1)=$M312,2,"")</f>
        <v/>
      </c>
      <c r="E312" s="19" t="str">
        <f t="shared" si="35"/>
        <v/>
      </c>
      <c r="F312" s="19" t="str">
        <f t="shared" si="36"/>
        <v/>
      </c>
      <c r="G312" s="19" t="str">
        <f t="shared" si="37"/>
        <v/>
      </c>
      <c r="H312" s="19" t="str">
        <f>IF(INDEX([1]DataVD!$L$166:$L$242,MATCH($J312,[1]DataVD!$I$166:$I$242,0),1)=$M312,5,"")</f>
        <v/>
      </c>
      <c r="I312" s="25" t="str">
        <f t="shared" si="38"/>
        <v/>
      </c>
      <c r="J312" s="18" t="s">
        <v>79</v>
      </c>
      <c r="K312" s="14"/>
      <c r="L312" s="16" t="s">
        <v>33</v>
      </c>
      <c r="M312" s="16">
        <v>3</v>
      </c>
      <c r="N312" s="16">
        <v>2.96</v>
      </c>
      <c r="O312" s="16">
        <f t="shared" si="32"/>
        <v>-4.0000000000000036E-2</v>
      </c>
      <c r="P312" s="16">
        <v>0.79</v>
      </c>
      <c r="Q312" s="16">
        <v>0.8</v>
      </c>
      <c r="R312" s="16">
        <f t="shared" si="33"/>
        <v>1.0000000000000009E-2</v>
      </c>
      <c r="S312" s="16"/>
      <c r="T312" s="16"/>
      <c r="U312" s="16"/>
      <c r="V312" s="16"/>
      <c r="W312" s="16"/>
    </row>
    <row r="313" spans="1:23" x14ac:dyDescent="0.3">
      <c r="A313" s="19" t="str">
        <f>IF(K313="","",MAX($A$15:A312)+1)</f>
        <v/>
      </c>
      <c r="B313" s="19">
        <v>5</v>
      </c>
      <c r="C313" s="19" t="str">
        <f t="shared" si="34"/>
        <v/>
      </c>
      <c r="D313" s="19" t="str">
        <f>IF(INDEX([1]DataVD!$K$166:$K$242,MATCH($J313,[1]DataVD!$I$166:$I$242,0),1)=$M313,2,"")</f>
        <v/>
      </c>
      <c r="E313" s="19" t="str">
        <f t="shared" si="35"/>
        <v/>
      </c>
      <c r="F313" s="19" t="str">
        <f t="shared" si="36"/>
        <v/>
      </c>
      <c r="G313" s="19" t="str">
        <f t="shared" si="37"/>
        <v/>
      </c>
      <c r="H313" s="19" t="str">
        <f>IF(INDEX([1]DataVD!$L$166:$L$242,MATCH($J313,[1]DataVD!$I$166:$I$242,0),1)=$M313,5,"")</f>
        <v/>
      </c>
      <c r="I313" s="25">
        <f t="shared" si="38"/>
        <v>6</v>
      </c>
      <c r="J313" s="18" t="s">
        <v>79</v>
      </c>
      <c r="K313" s="14"/>
      <c r="L313" s="16" t="s">
        <v>33</v>
      </c>
      <c r="M313" s="16">
        <v>2.34</v>
      </c>
      <c r="N313" s="16">
        <v>2.3199999999999998</v>
      </c>
      <c r="O313" s="16">
        <f t="shared" si="32"/>
        <v>-2.0000000000000018E-2</v>
      </c>
      <c r="P313" s="16">
        <v>0.8</v>
      </c>
      <c r="Q313" s="16">
        <v>0.81</v>
      </c>
      <c r="R313" s="16">
        <f t="shared" si="33"/>
        <v>1.0000000000000009E-2</v>
      </c>
      <c r="S313" s="16"/>
      <c r="T313" s="16"/>
      <c r="U313" s="16"/>
      <c r="V313" s="16"/>
      <c r="W313" s="16"/>
    </row>
    <row r="314" spans="1:23" x14ac:dyDescent="0.3">
      <c r="A314" s="18">
        <f>IF(K314="","",MAX($A$15:A313)+1)</f>
        <v>29</v>
      </c>
      <c r="B314" s="18">
        <v>7</v>
      </c>
      <c r="C314" s="18">
        <f t="shared" si="34"/>
        <v>1</v>
      </c>
      <c r="D314" s="18" t="str">
        <f>IF(INDEX([1]DataVD!$K$166:$K$242,MATCH($J314,[1]DataVD!$I$166:$I$242,0),1)=$M314,2,"")</f>
        <v/>
      </c>
      <c r="E314" s="18" t="str">
        <f t="shared" si="35"/>
        <v/>
      </c>
      <c r="F314" s="18" t="str">
        <f t="shared" si="36"/>
        <v/>
      </c>
      <c r="G314" s="18" t="str">
        <f t="shared" si="37"/>
        <v/>
      </c>
      <c r="H314" s="18" t="str">
        <f>IF(INDEX([1]DataVD!$L$166:$L$242,MATCH($J314,[1]DataVD!$I$166:$I$242,0),1)=$M314,5,"")</f>
        <v/>
      </c>
      <c r="I314" s="25" t="str">
        <f t="shared" si="38"/>
        <v/>
      </c>
      <c r="J314" s="18" t="s">
        <v>80</v>
      </c>
      <c r="K314" s="12">
        <v>500</v>
      </c>
      <c r="L314" s="13" t="s">
        <v>31</v>
      </c>
      <c r="M314" s="13">
        <v>3.3</v>
      </c>
      <c r="N314" s="13">
        <v>3.27</v>
      </c>
      <c r="O314" s="13">
        <f t="shared" si="32"/>
        <v>-2.9999999999999805E-2</v>
      </c>
      <c r="P314" s="13">
        <v>-0.22</v>
      </c>
      <c r="Q314" s="13">
        <v>-0.23</v>
      </c>
      <c r="R314" s="13">
        <f t="shared" si="33"/>
        <v>1.0000000000000009E-2</v>
      </c>
      <c r="S314" s="13">
        <v>0.52</v>
      </c>
      <c r="T314" s="13">
        <v>16</v>
      </c>
      <c r="U314" s="13">
        <v>5.12</v>
      </c>
      <c r="V314" s="13">
        <v>5.52</v>
      </c>
      <c r="W314" s="13"/>
    </row>
    <row r="315" spans="1:23" hidden="1" x14ac:dyDescent="0.3">
      <c r="A315" s="18" t="str">
        <f>IF(K315="","",MAX($A$15:A314)+1)</f>
        <v/>
      </c>
      <c r="B315" s="18">
        <v>6</v>
      </c>
      <c r="C315" s="18" t="str">
        <f t="shared" si="34"/>
        <v/>
      </c>
      <c r="D315" s="18" t="str">
        <f>IF(INDEX([1]DataVD!$K$166:$K$242,MATCH($J315,[1]DataVD!$I$166:$I$242,0),1)=$M315,2,"")</f>
        <v/>
      </c>
      <c r="E315" s="18" t="str">
        <f t="shared" si="35"/>
        <v/>
      </c>
      <c r="F315" s="18" t="str">
        <f t="shared" si="36"/>
        <v/>
      </c>
      <c r="G315" s="18" t="str">
        <f t="shared" si="37"/>
        <v/>
      </c>
      <c r="H315" s="18" t="str">
        <f>IF(INDEX([1]DataVD!$L$166:$L$242,MATCH($J315,[1]DataVD!$I$166:$I$242,0),1)=$M315,5,"")</f>
        <v/>
      </c>
      <c r="I315" s="25" t="str">
        <f t="shared" si="38"/>
        <v/>
      </c>
      <c r="J315" s="18" t="s">
        <v>80</v>
      </c>
      <c r="K315" s="11"/>
      <c r="L315" s="13" t="s">
        <v>31</v>
      </c>
      <c r="M315" s="13">
        <v>4.5999999999999996</v>
      </c>
      <c r="N315" s="13">
        <v>4.5599999999999996</v>
      </c>
      <c r="O315" s="13">
        <f t="shared" si="32"/>
        <v>-4.0000000000000036E-2</v>
      </c>
      <c r="P315" s="13">
        <v>-0.21</v>
      </c>
      <c r="Q315" s="13">
        <v>-0.19</v>
      </c>
      <c r="R315" s="13">
        <f t="shared" si="33"/>
        <v>-1.999999999999999E-2</v>
      </c>
      <c r="S315" s="13"/>
      <c r="T315" s="13"/>
      <c r="U315" s="13"/>
      <c r="V315" s="13"/>
      <c r="W315" s="13"/>
    </row>
    <row r="316" spans="1:23" x14ac:dyDescent="0.3">
      <c r="A316" s="18" t="str">
        <f>IF(K316="","",MAX($A$15:A315)+1)</f>
        <v/>
      </c>
      <c r="B316" s="18">
        <v>5</v>
      </c>
      <c r="C316" s="18" t="str">
        <f t="shared" si="34"/>
        <v/>
      </c>
      <c r="D316" s="18">
        <f>IF(INDEX([1]DataVD!$K$166:$K$242,MATCH($J316,[1]DataVD!$I$166:$I$242,0),1)=$M316,2,"")</f>
        <v>2</v>
      </c>
      <c r="E316" s="18" t="str">
        <f t="shared" si="35"/>
        <v/>
      </c>
      <c r="F316" s="18" t="str">
        <f t="shared" si="36"/>
        <v/>
      </c>
      <c r="G316" s="18" t="str">
        <f t="shared" si="37"/>
        <v/>
      </c>
      <c r="H316" s="18" t="str">
        <f>IF(INDEX([1]DataVD!$L$166:$L$242,MATCH($J316,[1]DataVD!$I$166:$I$242,0),1)=$M316,5,"")</f>
        <v/>
      </c>
      <c r="I316" s="25" t="str">
        <f t="shared" si="38"/>
        <v/>
      </c>
      <c r="J316" s="18" t="s">
        <v>80</v>
      </c>
      <c r="K316" s="11"/>
      <c r="L316" s="13" t="s">
        <v>31</v>
      </c>
      <c r="M316" s="13">
        <v>5.12</v>
      </c>
      <c r="N316" s="13">
        <v>5.17</v>
      </c>
      <c r="O316" s="13">
        <f t="shared" si="32"/>
        <v>4.9999999999999822E-2</v>
      </c>
      <c r="P316" s="13">
        <v>0.25</v>
      </c>
      <c r="Q316" s="13">
        <v>0.24</v>
      </c>
      <c r="R316" s="13">
        <f t="shared" si="33"/>
        <v>-1.0000000000000009E-2</v>
      </c>
      <c r="S316" s="13"/>
      <c r="T316" s="13"/>
      <c r="U316" s="13"/>
      <c r="V316" s="13"/>
      <c r="W316" s="13"/>
    </row>
    <row r="317" spans="1:23" x14ac:dyDescent="0.3">
      <c r="A317" s="18" t="str">
        <f>IF(K317="","",MAX($A$15:A316)+1)</f>
        <v/>
      </c>
      <c r="B317" s="18">
        <v>4</v>
      </c>
      <c r="C317" s="18" t="str">
        <f t="shared" si="34"/>
        <v/>
      </c>
      <c r="D317" s="18" t="str">
        <f>IF(INDEX([1]DataVD!$K$166:$K$242,MATCH($J317,[1]DataVD!$I$166:$I$242,0),1)=$M317,2,"")</f>
        <v/>
      </c>
      <c r="E317" s="18">
        <f t="shared" si="35"/>
        <v>3</v>
      </c>
      <c r="F317" s="18" t="str">
        <f t="shared" si="36"/>
        <v/>
      </c>
      <c r="G317" s="18" t="str">
        <f t="shared" si="37"/>
        <v/>
      </c>
      <c r="H317" s="18" t="str">
        <f>IF(INDEX([1]DataVD!$L$166:$L$242,MATCH($J317,[1]DataVD!$I$166:$I$242,0),1)=$M317,5,"")</f>
        <v/>
      </c>
      <c r="I317" s="25" t="str">
        <f t="shared" si="38"/>
        <v/>
      </c>
      <c r="J317" s="18" t="s">
        <v>80</v>
      </c>
      <c r="K317" s="11"/>
      <c r="L317" s="13" t="s">
        <v>31</v>
      </c>
      <c r="M317" s="13">
        <v>4.9000000000000004</v>
      </c>
      <c r="N317" s="13">
        <v>4.9000000000000004</v>
      </c>
      <c r="O317" s="13">
        <f t="shared" si="32"/>
        <v>0</v>
      </c>
      <c r="P317" s="13">
        <v>-0.25</v>
      </c>
      <c r="Q317" s="13">
        <v>-0.26</v>
      </c>
      <c r="R317" s="13">
        <f t="shared" si="33"/>
        <v>1.0000000000000009E-2</v>
      </c>
      <c r="S317" s="13"/>
      <c r="T317" s="13"/>
      <c r="U317" s="13"/>
      <c r="V317" s="13"/>
      <c r="W317" s="13"/>
    </row>
    <row r="318" spans="1:23" hidden="1" x14ac:dyDescent="0.3">
      <c r="A318" s="18" t="str">
        <f>IF(K318="","",MAX($A$15:A317)+1)</f>
        <v/>
      </c>
      <c r="B318" s="18">
        <v>3</v>
      </c>
      <c r="C318" s="18" t="str">
        <f t="shared" si="34"/>
        <v/>
      </c>
      <c r="D318" s="18" t="str">
        <f>IF(INDEX([1]DataVD!$K$166:$K$242,MATCH($J318,[1]DataVD!$I$166:$I$242,0),1)=$M318,2,"")</f>
        <v/>
      </c>
      <c r="E318" s="18" t="str">
        <f t="shared" si="35"/>
        <v/>
      </c>
      <c r="F318" s="18" t="str">
        <f t="shared" si="36"/>
        <v/>
      </c>
      <c r="G318" s="18" t="str">
        <f t="shared" si="37"/>
        <v/>
      </c>
      <c r="H318" s="18" t="str">
        <f>IF(INDEX([1]DataVD!$L$166:$L$242,MATCH($J318,[1]DataVD!$I$166:$I$242,0),1)=$M318,5,"")</f>
        <v/>
      </c>
      <c r="I318" s="25" t="str">
        <f t="shared" si="38"/>
        <v/>
      </c>
      <c r="J318" s="18" t="s">
        <v>80</v>
      </c>
      <c r="K318" s="11"/>
      <c r="L318" s="13" t="s">
        <v>31</v>
      </c>
      <c r="M318" s="13">
        <v>4.5999999999999996</v>
      </c>
      <c r="N318" s="13">
        <v>4.57</v>
      </c>
      <c r="O318" s="13">
        <f t="shared" si="32"/>
        <v>-2.9999999999999361E-2</v>
      </c>
      <c r="P318" s="13">
        <v>-0.51</v>
      </c>
      <c r="Q318" s="13">
        <v>-0.52</v>
      </c>
      <c r="R318" s="13">
        <f t="shared" si="33"/>
        <v>1.0000000000000009E-2</v>
      </c>
      <c r="S318" s="13"/>
      <c r="T318" s="13"/>
      <c r="U318" s="13"/>
      <c r="V318" s="13"/>
      <c r="W318" s="13"/>
    </row>
    <row r="319" spans="1:23" hidden="1" x14ac:dyDescent="0.3">
      <c r="A319" s="18" t="str">
        <f>IF(K319="","",MAX($A$15:A318)+1)</f>
        <v/>
      </c>
      <c r="B319" s="18">
        <v>2</v>
      </c>
      <c r="C319" s="18" t="str">
        <f t="shared" si="34"/>
        <v/>
      </c>
      <c r="D319" s="18" t="str">
        <f>IF(INDEX([1]DataVD!$K$166:$K$242,MATCH($J319,[1]DataVD!$I$166:$I$242,0),1)=$M319,2,"")</f>
        <v/>
      </c>
      <c r="E319" s="18" t="str">
        <f t="shared" si="35"/>
        <v/>
      </c>
      <c r="F319" s="18" t="str">
        <f t="shared" si="36"/>
        <v/>
      </c>
      <c r="G319" s="18" t="str">
        <f t="shared" si="37"/>
        <v/>
      </c>
      <c r="H319" s="18" t="str">
        <f>IF(INDEX([1]DataVD!$L$166:$L$242,MATCH($J319,[1]DataVD!$I$166:$I$242,0),1)=$M319,5,"")</f>
        <v/>
      </c>
      <c r="I319" s="25" t="str">
        <f t="shared" si="38"/>
        <v/>
      </c>
      <c r="J319" s="18" t="s">
        <v>80</v>
      </c>
      <c r="K319" s="11"/>
      <c r="L319" s="13" t="s">
        <v>31</v>
      </c>
      <c r="M319" s="13">
        <v>1.61</v>
      </c>
      <c r="N319" s="13">
        <v>1.57</v>
      </c>
      <c r="O319" s="13">
        <f t="shared" si="32"/>
        <v>-4.0000000000000036E-2</v>
      </c>
      <c r="P319" s="13">
        <v>-0.53</v>
      </c>
      <c r="Q319" s="13">
        <v>-0.53</v>
      </c>
      <c r="R319" s="13">
        <f t="shared" si="33"/>
        <v>0</v>
      </c>
      <c r="S319" s="13"/>
      <c r="T319" s="13"/>
      <c r="U319" s="13"/>
      <c r="V319" s="13"/>
      <c r="W319" s="13"/>
    </row>
    <row r="320" spans="1:23" hidden="1" x14ac:dyDescent="0.3">
      <c r="A320" s="18" t="str">
        <f>IF(K320="","",MAX($A$15:A319)+1)</f>
        <v/>
      </c>
      <c r="B320" s="18">
        <v>1</v>
      </c>
      <c r="C320" s="18" t="str">
        <f t="shared" si="34"/>
        <v/>
      </c>
      <c r="D320" s="18" t="str">
        <f>IF(INDEX([1]DataVD!$K$166:$K$242,MATCH($J320,[1]DataVD!$I$166:$I$242,0),1)=$M320,2,"")</f>
        <v/>
      </c>
      <c r="E320" s="18" t="str">
        <f t="shared" si="35"/>
        <v/>
      </c>
      <c r="F320" s="18" t="str">
        <f t="shared" si="36"/>
        <v/>
      </c>
      <c r="G320" s="18" t="str">
        <f t="shared" si="37"/>
        <v/>
      </c>
      <c r="H320" s="18" t="str">
        <f>IF(INDEX([1]DataVD!$L$166:$L$242,MATCH($J320,[1]DataVD!$I$166:$I$242,0),1)=$M320,5,"")</f>
        <v/>
      </c>
      <c r="I320" s="25" t="str">
        <f t="shared" si="38"/>
        <v/>
      </c>
      <c r="J320" s="18" t="s">
        <v>80</v>
      </c>
      <c r="K320" s="11"/>
      <c r="L320" s="13" t="s">
        <v>31</v>
      </c>
      <c r="M320" s="13">
        <v>0.84</v>
      </c>
      <c r="N320" s="13">
        <v>0.85</v>
      </c>
      <c r="O320" s="13">
        <f t="shared" si="32"/>
        <v>1.0000000000000009E-2</v>
      </c>
      <c r="P320" s="13">
        <v>0.48</v>
      </c>
      <c r="Q320" s="13">
        <v>0.49</v>
      </c>
      <c r="R320" s="13">
        <f t="shared" si="33"/>
        <v>1.0000000000000009E-2</v>
      </c>
      <c r="S320" s="13"/>
      <c r="T320" s="13"/>
      <c r="U320" s="13"/>
      <c r="V320" s="13"/>
      <c r="W320" s="13"/>
    </row>
    <row r="321" spans="1:23" x14ac:dyDescent="0.3">
      <c r="A321" s="18" t="str">
        <f>IF(K321="","",MAX($A$15:A320)+1)</f>
        <v/>
      </c>
      <c r="B321" s="18">
        <v>0</v>
      </c>
      <c r="C321" s="18" t="str">
        <f t="shared" si="34"/>
        <v/>
      </c>
      <c r="D321" s="18" t="str">
        <f>IF(INDEX([1]DataVD!$K$166:$K$242,MATCH($J321,[1]DataVD!$I$166:$I$242,0),1)=$M321,2,"")</f>
        <v/>
      </c>
      <c r="E321" s="18" t="str">
        <f t="shared" si="35"/>
        <v/>
      </c>
      <c r="F321" s="18">
        <f t="shared" si="36"/>
        <v>0</v>
      </c>
      <c r="G321" s="18" t="str">
        <f t="shared" si="37"/>
        <v/>
      </c>
      <c r="H321" s="18" t="str">
        <f>IF(INDEX([1]DataVD!$L$166:$L$242,MATCH($J321,[1]DataVD!$I$166:$I$242,0),1)=$M321,5,"")</f>
        <v/>
      </c>
      <c r="I321" s="25" t="str">
        <f t="shared" si="38"/>
        <v/>
      </c>
      <c r="J321" s="18" t="s">
        <v>80</v>
      </c>
      <c r="K321" s="11"/>
      <c r="L321" s="13" t="s">
        <v>32</v>
      </c>
      <c r="M321" s="13">
        <v>0</v>
      </c>
      <c r="N321" s="13">
        <v>0</v>
      </c>
      <c r="O321" s="13">
        <f t="shared" si="32"/>
        <v>0</v>
      </c>
      <c r="P321" s="13">
        <v>0.49</v>
      </c>
      <c r="Q321" s="13">
        <v>0.47</v>
      </c>
      <c r="R321" s="13">
        <f t="shared" si="33"/>
        <v>-2.0000000000000018E-2</v>
      </c>
      <c r="S321" s="13"/>
      <c r="T321" s="13"/>
      <c r="U321" s="13"/>
      <c r="V321" s="13"/>
      <c r="W321" s="13"/>
    </row>
    <row r="322" spans="1:23" hidden="1" x14ac:dyDescent="0.3">
      <c r="A322" s="18" t="str">
        <f>IF(K322="","",MAX($A$15:A321)+1)</f>
        <v/>
      </c>
      <c r="B322" s="18">
        <v>1</v>
      </c>
      <c r="C322" s="18" t="str">
        <f t="shared" si="34"/>
        <v/>
      </c>
      <c r="D322" s="18" t="str">
        <f>IF(INDEX([1]DataVD!$K$166:$K$242,MATCH($J322,[1]DataVD!$I$166:$I$242,0),1)=$M322,2,"")</f>
        <v/>
      </c>
      <c r="E322" s="18" t="str">
        <f t="shared" si="35"/>
        <v/>
      </c>
      <c r="F322" s="18" t="str">
        <f t="shared" si="36"/>
        <v/>
      </c>
      <c r="G322" s="18" t="str">
        <f t="shared" si="37"/>
        <v/>
      </c>
      <c r="H322" s="18" t="str">
        <f>IF(INDEX([1]DataVD!$L$166:$L$242,MATCH($J322,[1]DataVD!$I$166:$I$242,0),1)=$M322,5,"")</f>
        <v/>
      </c>
      <c r="I322" s="25" t="str">
        <f t="shared" si="38"/>
        <v/>
      </c>
      <c r="J322" s="18" t="s">
        <v>80</v>
      </c>
      <c r="K322" s="11"/>
      <c r="L322" s="13" t="s">
        <v>33</v>
      </c>
      <c r="M322" s="13">
        <v>3.4</v>
      </c>
      <c r="N322" s="13">
        <v>3.37</v>
      </c>
      <c r="O322" s="13">
        <f t="shared" si="32"/>
        <v>-2.9999999999999805E-2</v>
      </c>
      <c r="P322" s="13">
        <v>0.4</v>
      </c>
      <c r="Q322" s="13">
        <v>0.41</v>
      </c>
      <c r="R322" s="13">
        <f t="shared" si="33"/>
        <v>9.9999999999999534E-3</v>
      </c>
      <c r="S322" s="13"/>
      <c r="T322" s="13"/>
      <c r="U322" s="13"/>
      <c r="V322" s="13"/>
      <c r="W322" s="13"/>
    </row>
    <row r="323" spans="1:23" hidden="1" x14ac:dyDescent="0.3">
      <c r="A323" s="18" t="str">
        <f>IF(K323="","",MAX($A$15:A322)+1)</f>
        <v/>
      </c>
      <c r="B323" s="18">
        <v>2</v>
      </c>
      <c r="C323" s="18" t="str">
        <f t="shared" si="34"/>
        <v/>
      </c>
      <c r="D323" s="18" t="str">
        <f>IF(INDEX([1]DataVD!$K$166:$K$242,MATCH($J323,[1]DataVD!$I$166:$I$242,0),1)=$M323,2,"")</f>
        <v/>
      </c>
      <c r="E323" s="18" t="str">
        <f t="shared" si="35"/>
        <v/>
      </c>
      <c r="F323" s="18" t="str">
        <f t="shared" si="36"/>
        <v/>
      </c>
      <c r="G323" s="18" t="str">
        <f t="shared" si="37"/>
        <v/>
      </c>
      <c r="H323" s="18" t="str">
        <f>IF(INDEX([1]DataVD!$L$166:$L$242,MATCH($J323,[1]DataVD!$I$166:$I$242,0),1)=$M323,5,"")</f>
        <v/>
      </c>
      <c r="I323" s="25" t="str">
        <f t="shared" si="38"/>
        <v/>
      </c>
      <c r="J323" s="18" t="s">
        <v>80</v>
      </c>
      <c r="K323" s="11"/>
      <c r="L323" s="13" t="s">
        <v>33</v>
      </c>
      <c r="M323" s="13">
        <v>4.07</v>
      </c>
      <c r="N323" s="13">
        <v>4.07</v>
      </c>
      <c r="O323" s="13">
        <f t="shared" si="32"/>
        <v>0</v>
      </c>
      <c r="P323" s="13">
        <v>-0.31</v>
      </c>
      <c r="Q323" s="13">
        <v>-0.32</v>
      </c>
      <c r="R323" s="13">
        <f t="shared" si="33"/>
        <v>1.0000000000000009E-2</v>
      </c>
      <c r="S323" s="13"/>
      <c r="T323" s="13"/>
      <c r="U323" s="13"/>
      <c r="V323" s="13"/>
      <c r="W323" s="13"/>
    </row>
    <row r="324" spans="1:23" x14ac:dyDescent="0.3">
      <c r="A324" s="18" t="str">
        <f>IF(K324="","",MAX($A$15:A323)+1)</f>
        <v/>
      </c>
      <c r="B324" s="18">
        <v>3</v>
      </c>
      <c r="C324" s="18" t="str">
        <f t="shared" si="34"/>
        <v/>
      </c>
      <c r="D324" s="18" t="str">
        <f>IF(INDEX([1]DataVD!$K$166:$K$242,MATCH($J324,[1]DataVD!$I$166:$I$242,0),1)=$M324,2,"")</f>
        <v/>
      </c>
      <c r="E324" s="18" t="str">
        <f t="shared" si="35"/>
        <v/>
      </c>
      <c r="F324" s="18" t="str">
        <f t="shared" si="36"/>
        <v/>
      </c>
      <c r="G324" s="18">
        <f t="shared" si="37"/>
        <v>4</v>
      </c>
      <c r="H324" s="18" t="str">
        <f>IF(INDEX([1]DataVD!$L$166:$L$242,MATCH($J324,[1]DataVD!$I$166:$I$242,0),1)=$M324,5,"")</f>
        <v/>
      </c>
      <c r="I324" s="25" t="str">
        <f t="shared" si="38"/>
        <v/>
      </c>
      <c r="J324" s="18" t="s">
        <v>80</v>
      </c>
      <c r="K324" s="11"/>
      <c r="L324" s="13" t="s">
        <v>33</v>
      </c>
      <c r="M324" s="13">
        <v>5.22</v>
      </c>
      <c r="N324" s="13">
        <v>5.25</v>
      </c>
      <c r="O324" s="13">
        <f t="shared" si="32"/>
        <v>3.0000000000000249E-2</v>
      </c>
      <c r="P324" s="13">
        <v>-0.31</v>
      </c>
      <c r="Q324" s="13">
        <v>-0.32</v>
      </c>
      <c r="R324" s="13">
        <f t="shared" si="33"/>
        <v>1.0000000000000009E-2</v>
      </c>
      <c r="S324" s="13"/>
      <c r="T324" s="13"/>
      <c r="U324" s="13"/>
      <c r="V324" s="13"/>
      <c r="W324" s="13"/>
    </row>
    <row r="325" spans="1:23" x14ac:dyDescent="0.3">
      <c r="A325" s="18" t="str">
        <f>IF(K325="","",MAX($A$15:A324)+1)</f>
        <v/>
      </c>
      <c r="B325" s="18">
        <v>4</v>
      </c>
      <c r="C325" s="18" t="str">
        <f t="shared" si="34"/>
        <v/>
      </c>
      <c r="D325" s="18" t="str">
        <f>IF(INDEX([1]DataVD!$K$166:$K$242,MATCH($J325,[1]DataVD!$I$166:$I$242,0),1)=$M325,2,"")</f>
        <v/>
      </c>
      <c r="E325" s="18" t="str">
        <f t="shared" si="35"/>
        <v/>
      </c>
      <c r="F325" s="18" t="str">
        <f t="shared" si="36"/>
        <v/>
      </c>
      <c r="G325" s="18" t="str">
        <f t="shared" si="37"/>
        <v/>
      </c>
      <c r="H325" s="18">
        <f>IF(INDEX([1]DataVD!$L$166:$L$242,MATCH($J325,[1]DataVD!$I$166:$I$242,0),1)=$M325,5,"")</f>
        <v>5</v>
      </c>
      <c r="I325" s="25" t="str">
        <f t="shared" si="38"/>
        <v/>
      </c>
      <c r="J325" s="18" t="s">
        <v>80</v>
      </c>
      <c r="K325" s="11"/>
      <c r="L325" s="13" t="s">
        <v>33</v>
      </c>
      <c r="M325" s="13">
        <v>5.52</v>
      </c>
      <c r="N325" s="13">
        <v>5.57</v>
      </c>
      <c r="O325" s="13">
        <f t="shared" si="32"/>
        <v>5.0000000000000711E-2</v>
      </c>
      <c r="P325" s="13">
        <v>-0.01</v>
      </c>
      <c r="Q325" s="13">
        <v>-0.01</v>
      </c>
      <c r="R325" s="13">
        <f t="shared" si="33"/>
        <v>0</v>
      </c>
      <c r="S325" s="13"/>
      <c r="T325" s="13"/>
      <c r="U325" s="13"/>
      <c r="V325" s="13"/>
      <c r="W325" s="13"/>
    </row>
    <row r="326" spans="1:23" hidden="1" x14ac:dyDescent="0.3">
      <c r="A326" s="18" t="str">
        <f>IF(K326="","",MAX($A$15:A325)+1)</f>
        <v/>
      </c>
      <c r="B326" s="18">
        <v>5</v>
      </c>
      <c r="C326" s="18" t="str">
        <f t="shared" si="34"/>
        <v/>
      </c>
      <c r="D326" s="18" t="str">
        <f>IF(INDEX([1]DataVD!$K$166:$K$242,MATCH($J326,[1]DataVD!$I$166:$I$242,0),1)=$M326,2,"")</f>
        <v/>
      </c>
      <c r="E326" s="18" t="str">
        <f t="shared" si="35"/>
        <v/>
      </c>
      <c r="F326" s="18" t="str">
        <f t="shared" si="36"/>
        <v/>
      </c>
      <c r="G326" s="18" t="str">
        <f t="shared" si="37"/>
        <v/>
      </c>
      <c r="H326" s="18" t="str">
        <f>IF(INDEX([1]DataVD!$L$166:$L$242,MATCH($J326,[1]DataVD!$I$166:$I$242,0),1)=$M326,5,"")</f>
        <v/>
      </c>
      <c r="I326" s="25" t="str">
        <f t="shared" si="38"/>
        <v/>
      </c>
      <c r="J326" s="18" t="s">
        <v>80</v>
      </c>
      <c r="K326" s="11"/>
      <c r="L326" s="13" t="s">
        <v>33</v>
      </c>
      <c r="M326" s="13">
        <v>4.07</v>
      </c>
      <c r="N326" s="13">
        <v>4.0999999999999996</v>
      </c>
      <c r="O326" s="13">
        <f t="shared" si="32"/>
        <v>2.9999999999999361E-2</v>
      </c>
      <c r="P326" s="13">
        <v>-0.01</v>
      </c>
      <c r="Q326" s="13">
        <v>0</v>
      </c>
      <c r="R326" s="13">
        <f t="shared" si="33"/>
        <v>-0.01</v>
      </c>
      <c r="S326" s="13"/>
      <c r="T326" s="13"/>
      <c r="U326" s="13"/>
      <c r="V326" s="13"/>
      <c r="W326" s="13"/>
    </row>
    <row r="327" spans="1:23" x14ac:dyDescent="0.3">
      <c r="A327" s="18" t="str">
        <f>IF(K327="","",MAX($A$15:A326)+1)</f>
        <v/>
      </c>
      <c r="B327" s="18">
        <v>6</v>
      </c>
      <c r="C327" s="18" t="str">
        <f t="shared" si="34"/>
        <v/>
      </c>
      <c r="D327" s="18" t="str">
        <f>IF(INDEX([1]DataVD!$K$166:$K$242,MATCH($J327,[1]DataVD!$I$166:$I$242,0),1)=$M327,2,"")</f>
        <v/>
      </c>
      <c r="E327" s="18" t="str">
        <f t="shared" si="35"/>
        <v/>
      </c>
      <c r="F327" s="18" t="str">
        <f t="shared" si="36"/>
        <v/>
      </c>
      <c r="G327" s="18" t="str">
        <f t="shared" si="37"/>
        <v/>
      </c>
      <c r="H327" s="18" t="str">
        <f>IF(INDEX([1]DataVD!$L$166:$L$242,MATCH($J327,[1]DataVD!$I$166:$I$242,0),1)=$M327,5,"")</f>
        <v/>
      </c>
      <c r="I327" s="25">
        <f t="shared" si="38"/>
        <v>6</v>
      </c>
      <c r="J327" s="18" t="s">
        <v>80</v>
      </c>
      <c r="K327" s="11"/>
      <c r="L327" s="13" t="s">
        <v>33</v>
      </c>
      <c r="M327" s="13">
        <v>3.69</v>
      </c>
      <c r="N327" s="13">
        <v>3.7</v>
      </c>
      <c r="O327" s="13">
        <f t="shared" si="32"/>
        <v>1.0000000000000231E-2</v>
      </c>
      <c r="P327" s="13">
        <v>0.39</v>
      </c>
      <c r="Q327" s="13">
        <v>0.38</v>
      </c>
      <c r="R327" s="13">
        <f t="shared" si="33"/>
        <v>-1.0000000000000009E-2</v>
      </c>
      <c r="S327" s="13"/>
      <c r="T327" s="13"/>
      <c r="U327" s="13"/>
      <c r="V327" s="13"/>
      <c r="W327" s="13"/>
    </row>
    <row r="328" spans="1:23" x14ac:dyDescent="0.3">
      <c r="A328" s="19">
        <f>IF(K328="","",MAX($A$15:A327)+1)</f>
        <v>30</v>
      </c>
      <c r="B328" s="19">
        <v>6</v>
      </c>
      <c r="C328" s="19">
        <f t="shared" si="34"/>
        <v>1</v>
      </c>
      <c r="D328" s="19" t="str">
        <f>IF(INDEX([1]DataVD!$K$166:$K$242,MATCH($J328,[1]DataVD!$I$166:$I$242,0),1)=$M328,2,"")</f>
        <v/>
      </c>
      <c r="E328" s="19" t="str">
        <f t="shared" si="35"/>
        <v/>
      </c>
      <c r="F328" s="19" t="str">
        <f t="shared" si="36"/>
        <v/>
      </c>
      <c r="G328" s="19" t="str">
        <f t="shared" si="37"/>
        <v/>
      </c>
      <c r="H328" s="19" t="str">
        <f>IF(INDEX([1]DataVD!$L$166:$L$242,MATCH($J328,[1]DataVD!$I$166:$I$242,0),1)=$M328,5,"")</f>
        <v/>
      </c>
      <c r="I328" s="25" t="str">
        <f t="shared" si="38"/>
        <v/>
      </c>
      <c r="J328" s="18" t="s">
        <v>81</v>
      </c>
      <c r="K328" s="15">
        <v>520</v>
      </c>
      <c r="L328" s="16" t="s">
        <v>31</v>
      </c>
      <c r="M328" s="16">
        <v>3.59</v>
      </c>
      <c r="N328" s="16">
        <v>3.61</v>
      </c>
      <c r="O328" s="16">
        <f t="shared" si="32"/>
        <v>2.0000000000000018E-2</v>
      </c>
      <c r="P328" s="16">
        <v>-0.27</v>
      </c>
      <c r="Q328" s="16">
        <v>-0.27</v>
      </c>
      <c r="R328" s="16">
        <f t="shared" si="33"/>
        <v>0</v>
      </c>
      <c r="S328" s="16">
        <v>0.7</v>
      </c>
      <c r="T328" s="16">
        <v>15.03</v>
      </c>
      <c r="U328" s="16">
        <v>5.45</v>
      </c>
      <c r="V328" s="16">
        <v>4.3899999999999997</v>
      </c>
      <c r="W328" s="16"/>
    </row>
    <row r="329" spans="1:23" hidden="1" x14ac:dyDescent="0.3">
      <c r="A329" s="19" t="str">
        <f>IF(K329="","",MAX($A$15:A328)+1)</f>
        <v/>
      </c>
      <c r="B329" s="19">
        <v>5</v>
      </c>
      <c r="C329" s="19" t="str">
        <f t="shared" si="34"/>
        <v/>
      </c>
      <c r="D329" s="19" t="str">
        <f>IF(INDEX([1]DataVD!$K$166:$K$242,MATCH($J329,[1]DataVD!$I$166:$I$242,0),1)=$M329,2,"")</f>
        <v/>
      </c>
      <c r="E329" s="19" t="str">
        <f t="shared" si="35"/>
        <v/>
      </c>
      <c r="F329" s="19" t="str">
        <f t="shared" si="36"/>
        <v/>
      </c>
      <c r="G329" s="19" t="str">
        <f t="shared" si="37"/>
        <v/>
      </c>
      <c r="H329" s="19" t="str">
        <f>IF(INDEX([1]DataVD!$L$166:$L$242,MATCH($J329,[1]DataVD!$I$166:$I$242,0),1)=$M329,5,"")</f>
        <v/>
      </c>
      <c r="I329" s="25" t="str">
        <f t="shared" si="38"/>
        <v/>
      </c>
      <c r="J329" s="18" t="s">
        <v>81</v>
      </c>
      <c r="K329" s="14"/>
      <c r="L329" s="16" t="s">
        <v>31</v>
      </c>
      <c r="M329" s="16">
        <v>5.3</v>
      </c>
      <c r="N329" s="16">
        <v>5.27</v>
      </c>
      <c r="O329" s="16">
        <f t="shared" si="32"/>
        <v>-3.0000000000000249E-2</v>
      </c>
      <c r="P329" s="16">
        <v>-0.22</v>
      </c>
      <c r="Q329" s="16">
        <v>-0.23</v>
      </c>
      <c r="R329" s="16">
        <f t="shared" si="33"/>
        <v>1.0000000000000009E-2</v>
      </c>
      <c r="S329" s="16"/>
      <c r="T329" s="16"/>
      <c r="U329" s="16"/>
      <c r="V329" s="16"/>
      <c r="W329" s="16"/>
    </row>
    <row r="330" spans="1:23" x14ac:dyDescent="0.3">
      <c r="A330" s="19" t="str">
        <f>IF(K330="","",MAX($A$15:A329)+1)</f>
        <v/>
      </c>
      <c r="B330" s="19">
        <v>4</v>
      </c>
      <c r="C330" s="19" t="str">
        <f t="shared" si="34"/>
        <v/>
      </c>
      <c r="D330" s="19">
        <f>IF(INDEX([1]DataVD!$K$166:$K$242,MATCH($J330,[1]DataVD!$I$166:$I$242,0),1)=$M330,2,"")</f>
        <v>2</v>
      </c>
      <c r="E330" s="19" t="str">
        <f t="shared" si="35"/>
        <v/>
      </c>
      <c r="F330" s="19" t="str">
        <f t="shared" si="36"/>
        <v/>
      </c>
      <c r="G330" s="19" t="str">
        <f t="shared" si="37"/>
        <v/>
      </c>
      <c r="H330" s="19" t="str">
        <f>IF(INDEX([1]DataVD!$L$166:$L$242,MATCH($J330,[1]DataVD!$I$166:$I$242,0),1)=$M330,5,"")</f>
        <v/>
      </c>
      <c r="I330" s="25" t="str">
        <f t="shared" si="38"/>
        <v/>
      </c>
      <c r="J330" s="18" t="s">
        <v>81</v>
      </c>
      <c r="K330" s="14"/>
      <c r="L330" s="16" t="s">
        <v>31</v>
      </c>
      <c r="M330" s="16">
        <v>5.45</v>
      </c>
      <c r="N330" s="16">
        <v>5.45</v>
      </c>
      <c r="O330" s="16">
        <f t="shared" si="32"/>
        <v>0</v>
      </c>
      <c r="P330" s="16">
        <v>0.03</v>
      </c>
      <c r="Q330" s="16">
        <v>0.05</v>
      </c>
      <c r="R330" s="16">
        <f t="shared" si="33"/>
        <v>2.0000000000000004E-2</v>
      </c>
      <c r="S330" s="16"/>
      <c r="T330" s="16"/>
      <c r="U330" s="16"/>
      <c r="V330" s="16"/>
      <c r="W330" s="16"/>
    </row>
    <row r="331" spans="1:23" x14ac:dyDescent="0.3">
      <c r="A331" s="19" t="str">
        <f>IF(K331="","",MAX($A$15:A330)+1)</f>
        <v/>
      </c>
      <c r="B331" s="19">
        <v>3</v>
      </c>
      <c r="C331" s="19" t="str">
        <f t="shared" si="34"/>
        <v/>
      </c>
      <c r="D331" s="19" t="str">
        <f>IF(INDEX([1]DataVD!$K$166:$K$242,MATCH($J331,[1]DataVD!$I$166:$I$242,0),1)=$M331,2,"")</f>
        <v/>
      </c>
      <c r="E331" s="19">
        <f t="shared" si="35"/>
        <v>3</v>
      </c>
      <c r="F331" s="19" t="str">
        <f t="shared" si="36"/>
        <v/>
      </c>
      <c r="G331" s="19" t="str">
        <f t="shared" si="37"/>
        <v/>
      </c>
      <c r="H331" s="19" t="str">
        <f>IF(INDEX([1]DataVD!$L$166:$L$242,MATCH($J331,[1]DataVD!$I$166:$I$242,0),1)=$M331,5,"")</f>
        <v/>
      </c>
      <c r="I331" s="25" t="str">
        <f t="shared" si="38"/>
        <v/>
      </c>
      <c r="J331" s="18" t="s">
        <v>81</v>
      </c>
      <c r="K331" s="14"/>
      <c r="L331" s="16" t="s">
        <v>31</v>
      </c>
      <c r="M331" s="16">
        <v>5.29</v>
      </c>
      <c r="N331" s="16">
        <v>5.33</v>
      </c>
      <c r="O331" s="16">
        <f t="shared" si="32"/>
        <v>4.0000000000000036E-2</v>
      </c>
      <c r="P331" s="16">
        <v>-0.52</v>
      </c>
      <c r="Q331" s="16">
        <v>-0.52</v>
      </c>
      <c r="R331" s="16">
        <f t="shared" si="33"/>
        <v>0</v>
      </c>
      <c r="S331" s="16"/>
      <c r="T331" s="16"/>
      <c r="U331" s="16"/>
      <c r="V331" s="16"/>
      <c r="W331" s="16"/>
    </row>
    <row r="332" spans="1:23" hidden="1" x14ac:dyDescent="0.3">
      <c r="A332" s="19" t="str">
        <f>IF(K332="","",MAX($A$15:A331)+1)</f>
        <v/>
      </c>
      <c r="B332" s="19">
        <v>2</v>
      </c>
      <c r="C332" s="19" t="str">
        <f t="shared" si="34"/>
        <v/>
      </c>
      <c r="D332" s="19" t="str">
        <f>IF(INDEX([1]DataVD!$K$166:$K$242,MATCH($J332,[1]DataVD!$I$166:$I$242,0),1)=$M332,2,"")</f>
        <v/>
      </c>
      <c r="E332" s="19" t="str">
        <f t="shared" si="35"/>
        <v/>
      </c>
      <c r="F332" s="19" t="str">
        <f t="shared" si="36"/>
        <v/>
      </c>
      <c r="G332" s="19" t="str">
        <f t="shared" si="37"/>
        <v/>
      </c>
      <c r="H332" s="19" t="str">
        <f>IF(INDEX([1]DataVD!$L$166:$L$242,MATCH($J332,[1]DataVD!$I$166:$I$242,0),1)=$M332,5,"")</f>
        <v/>
      </c>
      <c r="I332" s="25" t="str">
        <f t="shared" si="38"/>
        <v/>
      </c>
      <c r="J332" s="18" t="s">
        <v>81</v>
      </c>
      <c r="K332" s="14"/>
      <c r="L332" s="16" t="s">
        <v>31</v>
      </c>
      <c r="M332" s="16">
        <v>2.77</v>
      </c>
      <c r="N332" s="16">
        <v>2.82</v>
      </c>
      <c r="O332" s="16">
        <f t="shared" si="32"/>
        <v>4.9999999999999822E-2</v>
      </c>
      <c r="P332" s="16">
        <v>-0.6</v>
      </c>
      <c r="Q332" s="16">
        <v>-0.6</v>
      </c>
      <c r="R332" s="16">
        <f t="shared" si="33"/>
        <v>0</v>
      </c>
      <c r="S332" s="16"/>
      <c r="T332" s="16"/>
      <c r="U332" s="16"/>
      <c r="V332" s="16"/>
      <c r="W332" s="16"/>
    </row>
    <row r="333" spans="1:23" hidden="1" x14ac:dyDescent="0.3">
      <c r="A333" s="19" t="str">
        <f>IF(K333="","",MAX($A$15:A332)+1)</f>
        <v/>
      </c>
      <c r="B333" s="19">
        <v>1</v>
      </c>
      <c r="C333" s="19" t="str">
        <f t="shared" si="34"/>
        <v/>
      </c>
      <c r="D333" s="19" t="str">
        <f>IF(INDEX([1]DataVD!$K$166:$K$242,MATCH($J333,[1]DataVD!$I$166:$I$242,0),1)=$M333,2,"")</f>
        <v/>
      </c>
      <c r="E333" s="19" t="str">
        <f t="shared" si="35"/>
        <v/>
      </c>
      <c r="F333" s="19" t="str">
        <f t="shared" si="36"/>
        <v/>
      </c>
      <c r="G333" s="19" t="str">
        <f t="shared" si="37"/>
        <v/>
      </c>
      <c r="H333" s="19" t="str">
        <f>IF(INDEX([1]DataVD!$L$166:$L$242,MATCH($J333,[1]DataVD!$I$166:$I$242,0),1)=$M333,5,"")</f>
        <v/>
      </c>
      <c r="I333" s="25" t="str">
        <f t="shared" si="38"/>
        <v/>
      </c>
      <c r="J333" s="18" t="s">
        <v>81</v>
      </c>
      <c r="K333" s="14"/>
      <c r="L333" s="16" t="s">
        <v>31</v>
      </c>
      <c r="M333" s="16">
        <v>2.12</v>
      </c>
      <c r="N333" s="16">
        <v>2.17</v>
      </c>
      <c r="O333" s="16">
        <f t="shared" si="32"/>
        <v>4.9999999999999822E-2</v>
      </c>
      <c r="P333" s="16">
        <v>0.53</v>
      </c>
      <c r="Q333" s="16">
        <v>0.53</v>
      </c>
      <c r="R333" s="16">
        <f t="shared" si="33"/>
        <v>0</v>
      </c>
      <c r="S333" s="16"/>
      <c r="T333" s="16"/>
      <c r="U333" s="16"/>
      <c r="V333" s="16"/>
      <c r="W333" s="16"/>
    </row>
    <row r="334" spans="1:23" x14ac:dyDescent="0.3">
      <c r="A334" s="19" t="str">
        <f>IF(K334="","",MAX($A$15:A333)+1)</f>
        <v/>
      </c>
      <c r="B334" s="19">
        <v>0</v>
      </c>
      <c r="C334" s="19" t="str">
        <f t="shared" si="34"/>
        <v/>
      </c>
      <c r="D334" s="19" t="str">
        <f>IF(INDEX([1]DataVD!$K$166:$K$242,MATCH($J334,[1]DataVD!$I$166:$I$242,0),1)=$M334,2,"")</f>
        <v/>
      </c>
      <c r="E334" s="19" t="str">
        <f t="shared" si="35"/>
        <v/>
      </c>
      <c r="F334" s="19">
        <f t="shared" si="36"/>
        <v>0</v>
      </c>
      <c r="G334" s="19" t="str">
        <f t="shared" si="37"/>
        <v/>
      </c>
      <c r="H334" s="19" t="str">
        <f>IF(INDEX([1]DataVD!$L$166:$L$242,MATCH($J334,[1]DataVD!$I$166:$I$242,0),1)=$M334,5,"")</f>
        <v/>
      </c>
      <c r="I334" s="25" t="str">
        <f t="shared" si="38"/>
        <v/>
      </c>
      <c r="J334" s="18" t="s">
        <v>81</v>
      </c>
      <c r="K334" s="14"/>
      <c r="L334" s="16" t="s">
        <v>32</v>
      </c>
      <c r="M334" s="16">
        <v>0</v>
      </c>
      <c r="N334" s="16">
        <v>0</v>
      </c>
      <c r="O334" s="16">
        <f t="shared" ref="O334:O397" si="39">ABS(N334)-ABS(M334)</f>
        <v>0</v>
      </c>
      <c r="P334" s="16">
        <v>0.54</v>
      </c>
      <c r="Q334" s="16">
        <v>0.55000000000000004</v>
      </c>
      <c r="R334" s="16">
        <f t="shared" ref="R334:R397" si="40">ABS(Q334)-ABS(P334)</f>
        <v>1.0000000000000009E-2</v>
      </c>
      <c r="S334" s="16"/>
      <c r="T334" s="16"/>
      <c r="U334" s="16"/>
      <c r="V334" s="16"/>
      <c r="W334" s="16"/>
    </row>
    <row r="335" spans="1:23" hidden="1" x14ac:dyDescent="0.3">
      <c r="A335" s="19" t="str">
        <f>IF(K335="","",MAX($A$15:A334)+1)</f>
        <v/>
      </c>
      <c r="B335" s="19">
        <v>1</v>
      </c>
      <c r="C335" s="19" t="str">
        <f t="shared" ref="C335:C398" si="41">IF(K335&gt;0,1,"")</f>
        <v/>
      </c>
      <c r="D335" s="19" t="str">
        <f>IF(INDEX([1]DataVD!$K$166:$K$242,MATCH($J335,[1]DataVD!$I$166:$I$242,0),1)=$M335,2,"")</f>
        <v/>
      </c>
      <c r="E335" s="19" t="str">
        <f t="shared" ref="E335:E398" si="42">IF(D334=2,3,"")</f>
        <v/>
      </c>
      <c r="F335" s="19" t="str">
        <f t="shared" ref="F335:F398" si="43">IF(L335="Tim",0,"")</f>
        <v/>
      </c>
      <c r="G335" s="19" t="str">
        <f t="shared" ref="G335:G398" si="44">IF(H336=5,4,"")</f>
        <v/>
      </c>
      <c r="H335" s="19" t="str">
        <f>IF(INDEX([1]DataVD!$L$166:$L$242,MATCH($J335,[1]DataVD!$I$166:$I$242,0),1)=$M335,5,"")</f>
        <v/>
      </c>
      <c r="I335" s="25" t="str">
        <f t="shared" ref="I335:I398" si="45">IF(K336&gt;0,6,"")</f>
        <v/>
      </c>
      <c r="J335" s="18" t="s">
        <v>81</v>
      </c>
      <c r="K335" s="14"/>
      <c r="L335" s="16" t="s">
        <v>33</v>
      </c>
      <c r="M335" s="16">
        <v>3</v>
      </c>
      <c r="N335" s="16">
        <v>2.98</v>
      </c>
      <c r="O335" s="16">
        <f t="shared" si="39"/>
        <v>-2.0000000000000018E-2</v>
      </c>
      <c r="P335" s="16">
        <v>0.43</v>
      </c>
      <c r="Q335" s="16">
        <v>0.41</v>
      </c>
      <c r="R335" s="16">
        <f t="shared" si="40"/>
        <v>-2.0000000000000018E-2</v>
      </c>
      <c r="S335" s="16"/>
      <c r="T335" s="16"/>
      <c r="U335" s="16"/>
      <c r="V335" s="16"/>
      <c r="W335" s="16"/>
    </row>
    <row r="336" spans="1:23" x14ac:dyDescent="0.3">
      <c r="A336" s="19" t="str">
        <f>IF(K336="","",MAX($A$15:A335)+1)</f>
        <v/>
      </c>
      <c r="B336" s="19">
        <v>2</v>
      </c>
      <c r="C336" s="19" t="str">
        <f t="shared" si="41"/>
        <v/>
      </c>
      <c r="D336" s="19" t="str">
        <f>IF(INDEX([1]DataVD!$K$166:$K$242,MATCH($J336,[1]DataVD!$I$166:$I$242,0),1)=$M336,2,"")</f>
        <v/>
      </c>
      <c r="E336" s="19" t="str">
        <f t="shared" si="42"/>
        <v/>
      </c>
      <c r="F336" s="19" t="str">
        <f t="shared" si="43"/>
        <v/>
      </c>
      <c r="G336" s="19">
        <f t="shared" si="44"/>
        <v>4</v>
      </c>
      <c r="H336" s="19" t="str">
        <f>IF(INDEX([1]DataVD!$L$166:$L$242,MATCH($J336,[1]DataVD!$I$166:$I$242,0),1)=$M336,5,"")</f>
        <v/>
      </c>
      <c r="I336" s="25" t="str">
        <f t="shared" si="45"/>
        <v/>
      </c>
      <c r="J336" s="18" t="s">
        <v>81</v>
      </c>
      <c r="K336" s="14"/>
      <c r="L336" s="16" t="s">
        <v>33</v>
      </c>
      <c r="M336" s="16">
        <v>4.09</v>
      </c>
      <c r="N336" s="16">
        <v>4.13</v>
      </c>
      <c r="O336" s="16">
        <f t="shared" si="39"/>
        <v>4.0000000000000036E-2</v>
      </c>
      <c r="P336" s="16">
        <v>0.44</v>
      </c>
      <c r="Q336" s="16">
        <v>0.44</v>
      </c>
      <c r="R336" s="16">
        <f t="shared" si="40"/>
        <v>0</v>
      </c>
      <c r="S336" s="16"/>
      <c r="T336" s="16"/>
      <c r="U336" s="16"/>
      <c r="V336" s="16"/>
      <c r="W336" s="16"/>
    </row>
    <row r="337" spans="1:23" x14ac:dyDescent="0.3">
      <c r="A337" s="19" t="str">
        <f>IF(K337="","",MAX($A$15:A336)+1)</f>
        <v/>
      </c>
      <c r="B337" s="19">
        <v>3</v>
      </c>
      <c r="C337" s="19" t="str">
        <f t="shared" si="41"/>
        <v/>
      </c>
      <c r="D337" s="19" t="str">
        <f>IF(INDEX([1]DataVD!$K$166:$K$242,MATCH($J337,[1]DataVD!$I$166:$I$242,0),1)=$M337,2,"")</f>
        <v/>
      </c>
      <c r="E337" s="19" t="str">
        <f t="shared" si="42"/>
        <v/>
      </c>
      <c r="F337" s="19" t="str">
        <f t="shared" si="43"/>
        <v/>
      </c>
      <c r="G337" s="19" t="str">
        <f t="shared" si="44"/>
        <v/>
      </c>
      <c r="H337" s="19">
        <f>IF(INDEX([1]DataVD!$L$166:$L$242,MATCH($J337,[1]DataVD!$I$166:$I$242,0),1)=$M337,5,"")</f>
        <v>5</v>
      </c>
      <c r="I337" s="25" t="str">
        <f t="shared" si="45"/>
        <v/>
      </c>
      <c r="J337" s="18" t="s">
        <v>81</v>
      </c>
      <c r="K337" s="14"/>
      <c r="L337" s="16" t="s">
        <v>33</v>
      </c>
      <c r="M337" s="16">
        <v>4.3899999999999997</v>
      </c>
      <c r="N337" s="16">
        <v>4.43</v>
      </c>
      <c r="O337" s="16">
        <f t="shared" si="39"/>
        <v>4.0000000000000036E-2</v>
      </c>
      <c r="P337" s="16">
        <v>0.74</v>
      </c>
      <c r="Q337" s="16">
        <v>0.75</v>
      </c>
      <c r="R337" s="16">
        <f t="shared" si="40"/>
        <v>1.0000000000000009E-2</v>
      </c>
      <c r="S337" s="16"/>
      <c r="T337" s="16"/>
      <c r="U337" s="16"/>
      <c r="V337" s="16"/>
      <c r="W337" s="16"/>
    </row>
    <row r="338" spans="1:23" hidden="1" x14ac:dyDescent="0.3">
      <c r="A338" s="19" t="str">
        <f>IF(K338="","",MAX($A$15:A337)+1)</f>
        <v/>
      </c>
      <c r="B338" s="19">
        <v>4</v>
      </c>
      <c r="C338" s="19" t="str">
        <f t="shared" si="41"/>
        <v/>
      </c>
      <c r="D338" s="19" t="str">
        <f>IF(INDEX([1]DataVD!$K$166:$K$242,MATCH($J338,[1]DataVD!$I$166:$I$242,0),1)=$M338,2,"")</f>
        <v/>
      </c>
      <c r="E338" s="19" t="str">
        <f t="shared" si="42"/>
        <v/>
      </c>
      <c r="F338" s="19" t="str">
        <f t="shared" si="43"/>
        <v/>
      </c>
      <c r="G338" s="19" t="str">
        <f t="shared" si="44"/>
        <v/>
      </c>
      <c r="H338" s="19" t="str">
        <f>IF(INDEX([1]DataVD!$L$166:$L$242,MATCH($J338,[1]DataVD!$I$166:$I$242,0),1)=$M338,5,"")</f>
        <v/>
      </c>
      <c r="I338" s="25" t="str">
        <f t="shared" si="45"/>
        <v/>
      </c>
      <c r="J338" s="18" t="s">
        <v>81</v>
      </c>
      <c r="K338" s="14"/>
      <c r="L338" s="16" t="s">
        <v>33</v>
      </c>
      <c r="M338" s="16">
        <v>3</v>
      </c>
      <c r="N338" s="16">
        <v>3.03</v>
      </c>
      <c r="O338" s="16">
        <f t="shared" si="39"/>
        <v>2.9999999999999805E-2</v>
      </c>
      <c r="P338" s="16">
        <v>0.73</v>
      </c>
      <c r="Q338" s="16">
        <v>0.75</v>
      </c>
      <c r="R338" s="16">
        <f t="shared" si="40"/>
        <v>2.0000000000000018E-2</v>
      </c>
      <c r="S338" s="16"/>
      <c r="T338" s="16"/>
      <c r="U338" s="16"/>
      <c r="V338" s="16"/>
      <c r="W338" s="16"/>
    </row>
    <row r="339" spans="1:23" x14ac:dyDescent="0.3">
      <c r="A339" s="19" t="str">
        <f>IF(K339="","",MAX($A$15:A338)+1)</f>
        <v/>
      </c>
      <c r="B339" s="19">
        <v>5</v>
      </c>
      <c r="C339" s="19" t="str">
        <f t="shared" si="41"/>
        <v/>
      </c>
      <c r="D339" s="19" t="str">
        <f>IF(INDEX([1]DataVD!$K$166:$K$242,MATCH($J339,[1]DataVD!$I$166:$I$242,0),1)=$M339,2,"")</f>
        <v/>
      </c>
      <c r="E339" s="19" t="str">
        <f t="shared" si="42"/>
        <v/>
      </c>
      <c r="F339" s="19" t="str">
        <f t="shared" si="43"/>
        <v/>
      </c>
      <c r="G339" s="19" t="str">
        <f t="shared" si="44"/>
        <v/>
      </c>
      <c r="H339" s="19" t="str">
        <f>IF(INDEX([1]DataVD!$L$166:$L$242,MATCH($J339,[1]DataVD!$I$166:$I$242,0),1)=$M339,5,"")</f>
        <v/>
      </c>
      <c r="I339" s="25">
        <f t="shared" si="45"/>
        <v>6</v>
      </c>
      <c r="J339" s="18" t="s">
        <v>81</v>
      </c>
      <c r="K339" s="14"/>
      <c r="L339" s="16" t="s">
        <v>33</v>
      </c>
      <c r="M339" s="16">
        <v>2.39</v>
      </c>
      <c r="N339" s="16">
        <v>2.35</v>
      </c>
      <c r="O339" s="16">
        <f t="shared" si="39"/>
        <v>-4.0000000000000036E-2</v>
      </c>
      <c r="P339" s="16">
        <v>0.76</v>
      </c>
      <c r="Q339" s="16">
        <v>0.77</v>
      </c>
      <c r="R339" s="16">
        <f t="shared" si="40"/>
        <v>1.0000000000000009E-2</v>
      </c>
      <c r="S339" s="16"/>
      <c r="T339" s="16"/>
      <c r="U339" s="16"/>
      <c r="V339" s="16"/>
      <c r="W339" s="16"/>
    </row>
    <row r="340" spans="1:23" x14ac:dyDescent="0.3">
      <c r="A340" s="18">
        <f>IF(K340="","",MAX($A$15:A339)+1)</f>
        <v>31</v>
      </c>
      <c r="B340" s="18">
        <v>5</v>
      </c>
      <c r="C340" s="18">
        <f t="shared" si="41"/>
        <v>1</v>
      </c>
      <c r="D340" s="18" t="str">
        <f>IF(INDEX([1]DataVD!$K$166:$K$242,MATCH($J340,[1]DataVD!$I$166:$I$242,0),1)=$M340,2,"")</f>
        <v/>
      </c>
      <c r="E340" s="18" t="str">
        <f t="shared" si="42"/>
        <v/>
      </c>
      <c r="F340" s="18" t="str">
        <f t="shared" si="43"/>
        <v/>
      </c>
      <c r="G340" s="18" t="str">
        <f t="shared" si="44"/>
        <v/>
      </c>
      <c r="H340" s="18" t="str">
        <f>IF(INDEX([1]DataVD!$L$166:$L$242,MATCH($J340,[1]DataVD!$I$166:$I$242,0),1)=$M340,5,"")</f>
        <v/>
      </c>
      <c r="I340" s="25" t="str">
        <f t="shared" si="45"/>
        <v/>
      </c>
      <c r="J340" s="18" t="s">
        <v>82</v>
      </c>
      <c r="K340" s="12">
        <v>540</v>
      </c>
      <c r="L340" s="13" t="s">
        <v>31</v>
      </c>
      <c r="M340" s="13">
        <v>2.31</v>
      </c>
      <c r="N340" s="13">
        <v>2.35</v>
      </c>
      <c r="O340" s="13">
        <f t="shared" si="39"/>
        <v>4.0000000000000036E-2</v>
      </c>
      <c r="P340" s="13">
        <v>0.81</v>
      </c>
      <c r="Q340" s="13">
        <v>0.83</v>
      </c>
      <c r="R340" s="13">
        <f t="shared" si="40"/>
        <v>1.9999999999999907E-2</v>
      </c>
      <c r="S340" s="13">
        <v>0.86</v>
      </c>
      <c r="T340" s="13">
        <v>15.03</v>
      </c>
      <c r="U340" s="13">
        <v>4.3099999999999996</v>
      </c>
      <c r="V340" s="13">
        <v>5.94</v>
      </c>
      <c r="W340" s="13"/>
    </row>
    <row r="341" spans="1:23" hidden="1" x14ac:dyDescent="0.3">
      <c r="A341" s="18" t="str">
        <f>IF(K341="","",MAX($A$15:A340)+1)</f>
        <v/>
      </c>
      <c r="B341" s="18">
        <v>4</v>
      </c>
      <c r="C341" s="18" t="str">
        <f t="shared" si="41"/>
        <v/>
      </c>
      <c r="D341" s="18" t="str">
        <f>IF(INDEX([1]DataVD!$K$166:$K$242,MATCH($J341,[1]DataVD!$I$166:$I$242,0),1)=$M341,2,"")</f>
        <v/>
      </c>
      <c r="E341" s="18" t="str">
        <f t="shared" si="42"/>
        <v/>
      </c>
      <c r="F341" s="18" t="str">
        <f t="shared" si="43"/>
        <v/>
      </c>
      <c r="G341" s="18" t="str">
        <f t="shared" si="44"/>
        <v/>
      </c>
      <c r="H341" s="18" t="str">
        <f>IF(INDEX([1]DataVD!$L$166:$L$242,MATCH($J341,[1]DataVD!$I$166:$I$242,0),1)=$M341,5,"")</f>
        <v/>
      </c>
      <c r="I341" s="25" t="str">
        <f t="shared" si="45"/>
        <v/>
      </c>
      <c r="J341" s="18" t="s">
        <v>82</v>
      </c>
      <c r="K341" s="11"/>
      <c r="L341" s="13" t="s">
        <v>31</v>
      </c>
      <c r="M341" s="13">
        <v>3</v>
      </c>
      <c r="N341" s="13">
        <v>2.98</v>
      </c>
      <c r="O341" s="13">
        <f t="shared" si="39"/>
        <v>-2.0000000000000018E-2</v>
      </c>
      <c r="P341" s="13">
        <v>0.79</v>
      </c>
      <c r="Q341" s="13">
        <v>0.79</v>
      </c>
      <c r="R341" s="13">
        <f t="shared" si="40"/>
        <v>0</v>
      </c>
      <c r="S341" s="13"/>
      <c r="T341" s="13"/>
      <c r="U341" s="13"/>
      <c r="V341" s="13"/>
      <c r="W341" s="13"/>
    </row>
    <row r="342" spans="1:23" x14ac:dyDescent="0.3">
      <c r="A342" s="18" t="str">
        <f>IF(K342="","",MAX($A$15:A341)+1)</f>
        <v/>
      </c>
      <c r="B342" s="18">
        <v>3</v>
      </c>
      <c r="C342" s="18" t="str">
        <f t="shared" si="41"/>
        <v/>
      </c>
      <c r="D342" s="18">
        <f>IF(INDEX([1]DataVD!$K$166:$K$242,MATCH($J342,[1]DataVD!$I$166:$I$242,0),1)=$M342,2,"")</f>
        <v>2</v>
      </c>
      <c r="E342" s="18" t="str">
        <f t="shared" si="42"/>
        <v/>
      </c>
      <c r="F342" s="18" t="str">
        <f t="shared" si="43"/>
        <v/>
      </c>
      <c r="G342" s="18" t="str">
        <f t="shared" si="44"/>
        <v/>
      </c>
      <c r="H342" s="18" t="str">
        <f>IF(INDEX([1]DataVD!$L$166:$L$242,MATCH($J342,[1]DataVD!$I$166:$I$242,0),1)=$M342,5,"")</f>
        <v/>
      </c>
      <c r="I342" s="25" t="str">
        <f t="shared" si="45"/>
        <v/>
      </c>
      <c r="J342" s="18" t="s">
        <v>82</v>
      </c>
      <c r="K342" s="11"/>
      <c r="L342" s="13" t="s">
        <v>31</v>
      </c>
      <c r="M342" s="13">
        <v>4.3099999999999996</v>
      </c>
      <c r="N342" s="13">
        <v>4.3499999999999996</v>
      </c>
      <c r="O342" s="13">
        <f t="shared" si="39"/>
        <v>4.0000000000000036E-2</v>
      </c>
      <c r="P342" s="13">
        <v>0.78</v>
      </c>
      <c r="Q342" s="13">
        <v>0.8</v>
      </c>
      <c r="R342" s="13">
        <f t="shared" si="40"/>
        <v>2.0000000000000018E-2</v>
      </c>
      <c r="S342" s="13"/>
      <c r="T342" s="13"/>
      <c r="U342" s="13"/>
      <c r="V342" s="13"/>
      <c r="W342" s="13"/>
    </row>
    <row r="343" spans="1:23" x14ac:dyDescent="0.3">
      <c r="A343" s="18" t="str">
        <f>IF(K343="","",MAX($A$15:A342)+1)</f>
        <v/>
      </c>
      <c r="B343" s="18">
        <v>2</v>
      </c>
      <c r="C343" s="18" t="str">
        <f t="shared" si="41"/>
        <v/>
      </c>
      <c r="D343" s="18" t="str">
        <f>IF(INDEX([1]DataVD!$K$166:$K$242,MATCH($J343,[1]DataVD!$I$166:$I$242,0),1)=$M343,2,"")</f>
        <v/>
      </c>
      <c r="E343" s="18">
        <f t="shared" si="42"/>
        <v>3</v>
      </c>
      <c r="F343" s="18" t="str">
        <f t="shared" si="43"/>
        <v/>
      </c>
      <c r="G343" s="18" t="str">
        <f t="shared" si="44"/>
        <v/>
      </c>
      <c r="H343" s="18" t="str">
        <f>IF(INDEX([1]DataVD!$L$166:$L$242,MATCH($J343,[1]DataVD!$I$166:$I$242,0),1)=$M343,5,"")</f>
        <v/>
      </c>
      <c r="I343" s="25" t="str">
        <f t="shared" si="45"/>
        <v/>
      </c>
      <c r="J343" s="18" t="s">
        <v>82</v>
      </c>
      <c r="K343" s="11"/>
      <c r="L343" s="13" t="s">
        <v>31</v>
      </c>
      <c r="M343" s="13">
        <v>4.01</v>
      </c>
      <c r="N343" s="13">
        <v>4.01</v>
      </c>
      <c r="O343" s="13">
        <f t="shared" si="39"/>
        <v>0</v>
      </c>
      <c r="P343" s="13">
        <v>0.49</v>
      </c>
      <c r="Q343" s="13">
        <v>0.51</v>
      </c>
      <c r="R343" s="13">
        <f t="shared" si="40"/>
        <v>2.0000000000000018E-2</v>
      </c>
      <c r="S343" s="13"/>
      <c r="T343" s="13"/>
      <c r="U343" s="13"/>
      <c r="V343" s="13"/>
      <c r="W343" s="13"/>
    </row>
    <row r="344" spans="1:23" hidden="1" x14ac:dyDescent="0.3">
      <c r="A344" s="18" t="str">
        <f>IF(K344="","",MAX($A$15:A343)+1)</f>
        <v/>
      </c>
      <c r="B344" s="18">
        <v>1</v>
      </c>
      <c r="C344" s="18" t="str">
        <f t="shared" si="41"/>
        <v/>
      </c>
      <c r="D344" s="18" t="str">
        <f>IF(INDEX([1]DataVD!$K$166:$K$242,MATCH($J344,[1]DataVD!$I$166:$I$242,0),1)=$M344,2,"")</f>
        <v/>
      </c>
      <c r="E344" s="18" t="str">
        <f t="shared" si="42"/>
        <v/>
      </c>
      <c r="F344" s="18" t="str">
        <f t="shared" si="43"/>
        <v/>
      </c>
      <c r="G344" s="18" t="str">
        <f t="shared" si="44"/>
        <v/>
      </c>
      <c r="H344" s="18" t="str">
        <f>IF(INDEX([1]DataVD!$L$166:$L$242,MATCH($J344,[1]DataVD!$I$166:$I$242,0),1)=$M344,5,"")</f>
        <v/>
      </c>
      <c r="I344" s="25" t="str">
        <f t="shared" si="45"/>
        <v/>
      </c>
      <c r="J344" s="18" t="s">
        <v>82</v>
      </c>
      <c r="K344" s="11"/>
      <c r="L344" s="13" t="s">
        <v>31</v>
      </c>
      <c r="M344" s="13">
        <v>3</v>
      </c>
      <c r="N344" s="13">
        <v>3.01</v>
      </c>
      <c r="O344" s="13">
        <f t="shared" si="39"/>
        <v>9.9999999999997868E-3</v>
      </c>
      <c r="P344" s="13">
        <v>0.49</v>
      </c>
      <c r="Q344" s="13">
        <v>0.49</v>
      </c>
      <c r="R344" s="13">
        <f t="shared" si="40"/>
        <v>0</v>
      </c>
      <c r="S344" s="13"/>
      <c r="T344" s="13"/>
      <c r="U344" s="13"/>
      <c r="V344" s="13"/>
      <c r="W344" s="13"/>
    </row>
    <row r="345" spans="1:23" x14ac:dyDescent="0.3">
      <c r="A345" s="18" t="str">
        <f>IF(K345="","",MAX($A$15:A344)+1)</f>
        <v/>
      </c>
      <c r="B345" s="18">
        <v>0</v>
      </c>
      <c r="C345" s="18" t="str">
        <f t="shared" si="41"/>
        <v/>
      </c>
      <c r="D345" s="18" t="str">
        <f>IF(INDEX([1]DataVD!$K$166:$K$242,MATCH($J345,[1]DataVD!$I$166:$I$242,0),1)=$M345,2,"")</f>
        <v/>
      </c>
      <c r="E345" s="18" t="str">
        <f t="shared" si="42"/>
        <v/>
      </c>
      <c r="F345" s="18">
        <f t="shared" si="43"/>
        <v>0</v>
      </c>
      <c r="G345" s="18" t="str">
        <f t="shared" si="44"/>
        <v/>
      </c>
      <c r="H345" s="18" t="str">
        <f>IF(INDEX([1]DataVD!$L$166:$L$242,MATCH($J345,[1]DataVD!$I$166:$I$242,0),1)=$M345,5,"")</f>
        <v/>
      </c>
      <c r="I345" s="25" t="str">
        <f t="shared" si="45"/>
        <v/>
      </c>
      <c r="J345" s="18" t="s">
        <v>82</v>
      </c>
      <c r="K345" s="11"/>
      <c r="L345" s="13" t="s">
        <v>32</v>
      </c>
      <c r="M345" s="13">
        <v>0</v>
      </c>
      <c r="N345" s="13">
        <v>0</v>
      </c>
      <c r="O345" s="13">
        <f t="shared" si="39"/>
        <v>0</v>
      </c>
      <c r="P345" s="13">
        <v>0.6</v>
      </c>
      <c r="Q345" s="13">
        <v>0.61</v>
      </c>
      <c r="R345" s="13">
        <f t="shared" si="40"/>
        <v>1.0000000000000009E-2</v>
      </c>
      <c r="S345" s="13"/>
      <c r="T345" s="13"/>
      <c r="U345" s="13"/>
      <c r="V345" s="13"/>
      <c r="W345" s="13"/>
    </row>
    <row r="346" spans="1:23" hidden="1" x14ac:dyDescent="0.3">
      <c r="A346" s="18" t="str">
        <f>IF(K346="","",MAX($A$15:A345)+1)</f>
        <v/>
      </c>
      <c r="B346" s="18">
        <v>1</v>
      </c>
      <c r="C346" s="18" t="str">
        <f t="shared" si="41"/>
        <v/>
      </c>
      <c r="D346" s="18" t="str">
        <f>IF(INDEX([1]DataVD!$K$166:$K$242,MATCH($J346,[1]DataVD!$I$166:$I$242,0),1)=$M346,2,"")</f>
        <v/>
      </c>
      <c r="E346" s="18" t="str">
        <f t="shared" si="42"/>
        <v/>
      </c>
      <c r="F346" s="18" t="str">
        <f t="shared" si="43"/>
        <v/>
      </c>
      <c r="G346" s="18" t="str">
        <f t="shared" si="44"/>
        <v/>
      </c>
      <c r="H346" s="18" t="str">
        <f>IF(INDEX([1]DataVD!$L$166:$L$242,MATCH($J346,[1]DataVD!$I$166:$I$242,0),1)=$M346,5,"")</f>
        <v/>
      </c>
      <c r="I346" s="25" t="str">
        <f t="shared" si="45"/>
        <v/>
      </c>
      <c r="J346" s="18" t="s">
        <v>82</v>
      </c>
      <c r="K346" s="11"/>
      <c r="L346" s="13" t="s">
        <v>33</v>
      </c>
      <c r="M346" s="13">
        <v>1.9</v>
      </c>
      <c r="N346" s="13">
        <v>1.92</v>
      </c>
      <c r="O346" s="13">
        <f t="shared" si="39"/>
        <v>2.0000000000000018E-2</v>
      </c>
      <c r="P346" s="13">
        <v>0.61</v>
      </c>
      <c r="Q346" s="13">
        <v>0.63</v>
      </c>
      <c r="R346" s="13">
        <f t="shared" si="40"/>
        <v>2.0000000000000018E-2</v>
      </c>
      <c r="S346" s="13"/>
      <c r="T346" s="13"/>
      <c r="U346" s="13"/>
      <c r="V346" s="13"/>
      <c r="W346" s="13"/>
    </row>
    <row r="347" spans="1:23" hidden="1" x14ac:dyDescent="0.3">
      <c r="A347" s="18" t="str">
        <f>IF(K347="","",MAX($A$15:A346)+1)</f>
        <v/>
      </c>
      <c r="B347" s="18">
        <v>2</v>
      </c>
      <c r="C347" s="18" t="str">
        <f t="shared" si="41"/>
        <v/>
      </c>
      <c r="D347" s="18" t="str">
        <f>IF(INDEX([1]DataVD!$K$166:$K$242,MATCH($J347,[1]DataVD!$I$166:$I$242,0),1)=$M347,2,"")</f>
        <v/>
      </c>
      <c r="E347" s="18" t="str">
        <f t="shared" si="42"/>
        <v/>
      </c>
      <c r="F347" s="18" t="str">
        <f t="shared" si="43"/>
        <v/>
      </c>
      <c r="G347" s="18" t="str">
        <f t="shared" si="44"/>
        <v/>
      </c>
      <c r="H347" s="18" t="str">
        <f>IF(INDEX([1]DataVD!$L$166:$L$242,MATCH($J347,[1]DataVD!$I$166:$I$242,0),1)=$M347,5,"")</f>
        <v/>
      </c>
      <c r="I347" s="25" t="str">
        <f t="shared" si="45"/>
        <v/>
      </c>
      <c r="J347" s="18" t="s">
        <v>82</v>
      </c>
      <c r="K347" s="11"/>
      <c r="L347" s="13" t="s">
        <v>33</v>
      </c>
      <c r="M347" s="13">
        <v>2.98</v>
      </c>
      <c r="N347" s="13">
        <v>2.95</v>
      </c>
      <c r="O347" s="13">
        <f t="shared" si="39"/>
        <v>-2.9999999999999805E-2</v>
      </c>
      <c r="P347" s="13">
        <v>-0.59</v>
      </c>
      <c r="Q347" s="13">
        <v>-0.57999999999999996</v>
      </c>
      <c r="R347" s="13">
        <f t="shared" si="40"/>
        <v>-1.0000000000000009E-2</v>
      </c>
      <c r="S347" s="13"/>
      <c r="T347" s="13"/>
      <c r="U347" s="13"/>
      <c r="V347" s="13"/>
      <c r="W347" s="13"/>
    </row>
    <row r="348" spans="1:23" x14ac:dyDescent="0.3">
      <c r="A348" s="18" t="str">
        <f>IF(K348="","",MAX($A$15:A347)+1)</f>
        <v/>
      </c>
      <c r="B348" s="18">
        <v>3</v>
      </c>
      <c r="C348" s="18" t="str">
        <f t="shared" si="41"/>
        <v/>
      </c>
      <c r="D348" s="18" t="str">
        <f>IF(INDEX([1]DataVD!$K$166:$K$242,MATCH($J348,[1]DataVD!$I$166:$I$242,0),1)=$M348,2,"")</f>
        <v/>
      </c>
      <c r="E348" s="18" t="str">
        <f t="shared" si="42"/>
        <v/>
      </c>
      <c r="F348" s="18" t="str">
        <f t="shared" si="43"/>
        <v/>
      </c>
      <c r="G348" s="18">
        <f t="shared" si="44"/>
        <v>4</v>
      </c>
      <c r="H348" s="18" t="str">
        <f>IF(INDEX([1]DataVD!$L$166:$L$242,MATCH($J348,[1]DataVD!$I$166:$I$242,0),1)=$M348,5,"")</f>
        <v/>
      </c>
      <c r="I348" s="25" t="str">
        <f t="shared" si="45"/>
        <v/>
      </c>
      <c r="J348" s="18" t="s">
        <v>82</v>
      </c>
      <c r="K348" s="11"/>
      <c r="L348" s="13" t="s">
        <v>33</v>
      </c>
      <c r="M348" s="13">
        <v>5.64</v>
      </c>
      <c r="N348" s="13">
        <v>5.66</v>
      </c>
      <c r="O348" s="13">
        <f t="shared" si="39"/>
        <v>2.0000000000000462E-2</v>
      </c>
      <c r="P348" s="13">
        <v>-0.6</v>
      </c>
      <c r="Q348" s="13">
        <v>-0.57999999999999996</v>
      </c>
      <c r="R348" s="13">
        <f t="shared" si="40"/>
        <v>-2.0000000000000018E-2</v>
      </c>
      <c r="S348" s="13"/>
      <c r="T348" s="13"/>
      <c r="U348" s="13"/>
      <c r="V348" s="13"/>
      <c r="W348" s="13"/>
    </row>
    <row r="349" spans="1:23" x14ac:dyDescent="0.3">
      <c r="A349" s="18" t="str">
        <f>IF(K349="","",MAX($A$15:A348)+1)</f>
        <v/>
      </c>
      <c r="B349" s="18">
        <v>4</v>
      </c>
      <c r="C349" s="18" t="str">
        <f t="shared" si="41"/>
        <v/>
      </c>
      <c r="D349" s="18" t="str">
        <f>IF(INDEX([1]DataVD!$K$166:$K$242,MATCH($J349,[1]DataVD!$I$166:$I$242,0),1)=$M349,2,"")</f>
        <v/>
      </c>
      <c r="E349" s="18" t="str">
        <f t="shared" si="42"/>
        <v/>
      </c>
      <c r="F349" s="18" t="str">
        <f t="shared" si="43"/>
        <v/>
      </c>
      <c r="G349" s="18" t="str">
        <f t="shared" si="44"/>
        <v/>
      </c>
      <c r="H349" s="18">
        <f>IF(INDEX([1]DataVD!$L$166:$L$242,MATCH($J349,[1]DataVD!$I$166:$I$242,0),1)=$M349,5,"")</f>
        <v>5</v>
      </c>
      <c r="I349" s="25" t="str">
        <f t="shared" si="45"/>
        <v/>
      </c>
      <c r="J349" s="18" t="s">
        <v>82</v>
      </c>
      <c r="K349" s="11"/>
      <c r="L349" s="13" t="s">
        <v>33</v>
      </c>
      <c r="M349" s="13">
        <v>5.93</v>
      </c>
      <c r="N349" s="13">
        <v>5.97</v>
      </c>
      <c r="O349" s="13">
        <f t="shared" si="39"/>
        <v>4.0000000000000036E-2</v>
      </c>
      <c r="P349" s="13">
        <v>-0.3</v>
      </c>
      <c r="Q349" s="13">
        <v>-0.28999999999999998</v>
      </c>
      <c r="R349" s="13">
        <f t="shared" si="40"/>
        <v>-1.0000000000000009E-2</v>
      </c>
      <c r="S349" s="13"/>
      <c r="T349" s="13"/>
      <c r="U349" s="13"/>
      <c r="V349" s="13"/>
      <c r="W349" s="13"/>
    </row>
    <row r="350" spans="1:23" x14ac:dyDescent="0.3">
      <c r="A350" s="18" t="str">
        <f>IF(K350="","",MAX($A$15:A349)+1)</f>
        <v/>
      </c>
      <c r="B350" s="18">
        <v>5</v>
      </c>
      <c r="C350" s="18" t="str">
        <f t="shared" si="41"/>
        <v/>
      </c>
      <c r="D350" s="18" t="str">
        <f>IF(INDEX([1]DataVD!$K$166:$K$242,MATCH($J350,[1]DataVD!$I$166:$I$242,0),1)=$M350,2,"")</f>
        <v/>
      </c>
      <c r="E350" s="18" t="str">
        <f t="shared" si="42"/>
        <v/>
      </c>
      <c r="F350" s="18" t="str">
        <f t="shared" si="43"/>
        <v/>
      </c>
      <c r="G350" s="18" t="str">
        <f t="shared" si="44"/>
        <v/>
      </c>
      <c r="H350" s="18" t="str">
        <f>IF(INDEX([1]DataVD!$L$166:$L$242,MATCH($J350,[1]DataVD!$I$166:$I$242,0),1)=$M350,5,"")</f>
        <v/>
      </c>
      <c r="I350" s="25">
        <f t="shared" si="45"/>
        <v>6</v>
      </c>
      <c r="J350" s="18" t="s">
        <v>82</v>
      </c>
      <c r="K350" s="11"/>
      <c r="L350" s="13" t="s">
        <v>33</v>
      </c>
      <c r="M350" s="13">
        <v>3.94</v>
      </c>
      <c r="N350" s="13">
        <v>3.97</v>
      </c>
      <c r="O350" s="13">
        <f t="shared" si="39"/>
        <v>3.0000000000000249E-2</v>
      </c>
      <c r="P350" s="13">
        <v>-0.28999999999999998</v>
      </c>
      <c r="Q350" s="13">
        <v>-0.28999999999999998</v>
      </c>
      <c r="R350" s="13">
        <f t="shared" si="40"/>
        <v>0</v>
      </c>
      <c r="S350" s="13"/>
      <c r="T350" s="13"/>
      <c r="U350" s="13"/>
      <c r="V350" s="13"/>
      <c r="W350" s="13"/>
    </row>
    <row r="351" spans="1:23" x14ac:dyDescent="0.3">
      <c r="A351" s="19">
        <f>IF(K351="","",MAX($A$15:A350)+1)</f>
        <v>32</v>
      </c>
      <c r="B351" s="19">
        <v>6</v>
      </c>
      <c r="C351" s="19">
        <f t="shared" si="41"/>
        <v>1</v>
      </c>
      <c r="D351" s="19" t="str">
        <f>IF(INDEX([1]DataVD!$K$166:$K$242,MATCH($J351,[1]DataVD!$I$166:$I$242,0),1)=$M351,2,"")</f>
        <v/>
      </c>
      <c r="E351" s="19" t="str">
        <f t="shared" si="42"/>
        <v/>
      </c>
      <c r="F351" s="19" t="str">
        <f t="shared" si="43"/>
        <v/>
      </c>
      <c r="G351" s="19" t="str">
        <f t="shared" si="44"/>
        <v/>
      </c>
      <c r="H351" s="19" t="str">
        <f>IF(INDEX([1]DataVD!$L$166:$L$242,MATCH($J351,[1]DataVD!$I$166:$I$242,0),1)=$M351,5,"")</f>
        <v/>
      </c>
      <c r="I351" s="25" t="str">
        <f t="shared" si="45"/>
        <v/>
      </c>
      <c r="J351" s="18" t="s">
        <v>83</v>
      </c>
      <c r="K351" s="15">
        <v>560</v>
      </c>
      <c r="L351" s="16" t="s">
        <v>31</v>
      </c>
      <c r="M351" s="16">
        <v>3.16</v>
      </c>
      <c r="N351" s="16">
        <v>3.19</v>
      </c>
      <c r="O351" s="16">
        <f t="shared" si="39"/>
        <v>2.9999999999999805E-2</v>
      </c>
      <c r="P351" s="16">
        <v>-0.19</v>
      </c>
      <c r="Q351" s="16">
        <v>-0.19</v>
      </c>
      <c r="R351" s="16">
        <f t="shared" si="40"/>
        <v>0</v>
      </c>
      <c r="S351" s="16">
        <v>2.64</v>
      </c>
      <c r="T351" s="16">
        <v>14.22</v>
      </c>
      <c r="U351" s="16">
        <v>4.9000000000000004</v>
      </c>
      <c r="V351" s="16">
        <v>4.21</v>
      </c>
      <c r="W351" s="16"/>
    </row>
    <row r="352" spans="1:23" hidden="1" x14ac:dyDescent="0.3">
      <c r="A352" s="19" t="str">
        <f>IF(K352="","",MAX($A$15:A351)+1)</f>
        <v/>
      </c>
      <c r="B352" s="19">
        <v>5</v>
      </c>
      <c r="C352" s="19" t="str">
        <f t="shared" si="41"/>
        <v/>
      </c>
      <c r="D352" s="19" t="str">
        <f>IF(INDEX([1]DataVD!$K$166:$K$242,MATCH($J352,[1]DataVD!$I$166:$I$242,0),1)=$M352,2,"")</f>
        <v/>
      </c>
      <c r="E352" s="19" t="str">
        <f t="shared" si="42"/>
        <v/>
      </c>
      <c r="F352" s="19" t="str">
        <f t="shared" si="43"/>
        <v/>
      </c>
      <c r="G352" s="19" t="str">
        <f t="shared" si="44"/>
        <v/>
      </c>
      <c r="H352" s="19" t="str">
        <f>IF(INDEX([1]DataVD!$L$166:$L$242,MATCH($J352,[1]DataVD!$I$166:$I$242,0),1)=$M352,5,"")</f>
        <v/>
      </c>
      <c r="I352" s="25" t="str">
        <f t="shared" si="45"/>
        <v/>
      </c>
      <c r="J352" s="18" t="s">
        <v>83</v>
      </c>
      <c r="K352" s="14"/>
      <c r="L352" s="16" t="s">
        <v>31</v>
      </c>
      <c r="M352" s="16">
        <v>4.41</v>
      </c>
      <c r="N352" s="16">
        <v>4.4000000000000004</v>
      </c>
      <c r="O352" s="16">
        <f t="shared" si="39"/>
        <v>-9.9999999999997868E-3</v>
      </c>
      <c r="P352" s="16">
        <v>-0.18</v>
      </c>
      <c r="Q352" s="16">
        <v>-0.2</v>
      </c>
      <c r="R352" s="16">
        <f t="shared" si="40"/>
        <v>2.0000000000000018E-2</v>
      </c>
      <c r="S352" s="16"/>
      <c r="T352" s="16"/>
      <c r="U352" s="16"/>
      <c r="V352" s="16"/>
      <c r="W352" s="16"/>
    </row>
    <row r="353" spans="1:23" x14ac:dyDescent="0.3">
      <c r="A353" s="19" t="str">
        <f>IF(K353="","",MAX($A$15:A352)+1)</f>
        <v/>
      </c>
      <c r="B353" s="19">
        <v>4</v>
      </c>
      <c r="C353" s="19" t="str">
        <f t="shared" si="41"/>
        <v/>
      </c>
      <c r="D353" s="19">
        <f>IF(INDEX([1]DataVD!$K$166:$K$242,MATCH($J353,[1]DataVD!$I$166:$I$242,0),1)=$M353,2,"")</f>
        <v>2</v>
      </c>
      <c r="E353" s="19" t="str">
        <f t="shared" si="42"/>
        <v/>
      </c>
      <c r="F353" s="19" t="str">
        <f t="shared" si="43"/>
        <v/>
      </c>
      <c r="G353" s="19" t="str">
        <f t="shared" si="44"/>
        <v/>
      </c>
      <c r="H353" s="19" t="str">
        <f>IF(INDEX([1]DataVD!$L$166:$L$242,MATCH($J353,[1]DataVD!$I$166:$I$242,0),1)=$M353,5,"")</f>
        <v/>
      </c>
      <c r="I353" s="25" t="str">
        <f t="shared" si="45"/>
        <v/>
      </c>
      <c r="J353" s="18" t="s">
        <v>83</v>
      </c>
      <c r="K353" s="14"/>
      <c r="L353" s="16" t="s">
        <v>31</v>
      </c>
      <c r="M353" s="16">
        <v>4.9000000000000004</v>
      </c>
      <c r="N353" s="16">
        <v>4.8499999999999996</v>
      </c>
      <c r="O353" s="16">
        <f t="shared" si="39"/>
        <v>-5.0000000000000711E-2</v>
      </c>
      <c r="P353" s="16">
        <v>0.39</v>
      </c>
      <c r="Q353" s="16">
        <v>0.38</v>
      </c>
      <c r="R353" s="16">
        <f t="shared" si="40"/>
        <v>-1.0000000000000009E-2</v>
      </c>
      <c r="S353" s="16"/>
      <c r="T353" s="16"/>
      <c r="U353" s="16"/>
      <c r="V353" s="16"/>
      <c r="W353" s="16"/>
    </row>
    <row r="354" spans="1:23" x14ac:dyDescent="0.3">
      <c r="A354" s="19" t="str">
        <f>IF(K354="","",MAX($A$15:A353)+1)</f>
        <v/>
      </c>
      <c r="B354" s="19">
        <v>3</v>
      </c>
      <c r="C354" s="19" t="str">
        <f t="shared" si="41"/>
        <v/>
      </c>
      <c r="D354" s="19" t="str">
        <f>IF(INDEX([1]DataVD!$K$166:$K$242,MATCH($J354,[1]DataVD!$I$166:$I$242,0),1)=$M354,2,"")</f>
        <v/>
      </c>
      <c r="E354" s="19">
        <f t="shared" si="42"/>
        <v>3</v>
      </c>
      <c r="F354" s="19" t="str">
        <f t="shared" si="43"/>
        <v/>
      </c>
      <c r="G354" s="19" t="str">
        <f t="shared" si="44"/>
        <v/>
      </c>
      <c r="H354" s="19" t="str">
        <f>IF(INDEX([1]DataVD!$L$166:$L$242,MATCH($J354,[1]DataVD!$I$166:$I$242,0),1)=$M354,5,"")</f>
        <v/>
      </c>
      <c r="I354" s="25" t="str">
        <f t="shared" si="45"/>
        <v/>
      </c>
      <c r="J354" s="18" t="s">
        <v>83</v>
      </c>
      <c r="K354" s="14"/>
      <c r="L354" s="16" t="s">
        <v>31</v>
      </c>
      <c r="M354" s="16">
        <v>4.7</v>
      </c>
      <c r="N354" s="16">
        <v>4.6900000000000004</v>
      </c>
      <c r="O354" s="16">
        <f t="shared" si="39"/>
        <v>-9.9999999999997868E-3</v>
      </c>
      <c r="P354" s="16">
        <v>-0.14000000000000001</v>
      </c>
      <c r="Q354" s="16">
        <v>-0.15</v>
      </c>
      <c r="R354" s="16">
        <f t="shared" si="40"/>
        <v>9.9999999999999811E-3</v>
      </c>
      <c r="S354" s="16"/>
      <c r="T354" s="16"/>
      <c r="U354" s="16"/>
      <c r="V354" s="16"/>
      <c r="W354" s="16"/>
    </row>
    <row r="355" spans="1:23" hidden="1" x14ac:dyDescent="0.3">
      <c r="A355" s="19" t="str">
        <f>IF(K355="","",MAX($A$15:A354)+1)</f>
        <v/>
      </c>
      <c r="B355" s="19">
        <v>2</v>
      </c>
      <c r="C355" s="19" t="str">
        <f t="shared" si="41"/>
        <v/>
      </c>
      <c r="D355" s="19" t="str">
        <f>IF(INDEX([1]DataVD!$K$166:$K$242,MATCH($J355,[1]DataVD!$I$166:$I$242,0),1)=$M355,2,"")</f>
        <v/>
      </c>
      <c r="E355" s="19" t="str">
        <f t="shared" si="42"/>
        <v/>
      </c>
      <c r="F355" s="19" t="str">
        <f t="shared" si="43"/>
        <v/>
      </c>
      <c r="G355" s="19" t="str">
        <f t="shared" si="44"/>
        <v/>
      </c>
      <c r="H355" s="19" t="str">
        <f>IF(INDEX([1]DataVD!$L$166:$L$242,MATCH($J355,[1]DataVD!$I$166:$I$242,0),1)=$M355,5,"")</f>
        <v/>
      </c>
      <c r="I355" s="25" t="str">
        <f t="shared" si="45"/>
        <v/>
      </c>
      <c r="J355" s="18" t="s">
        <v>83</v>
      </c>
      <c r="K355" s="14"/>
      <c r="L355" s="16" t="s">
        <v>31</v>
      </c>
      <c r="M355" s="16">
        <v>4.41</v>
      </c>
      <c r="N355" s="16">
        <v>4.42</v>
      </c>
      <c r="O355" s="16">
        <f t="shared" si="39"/>
        <v>9.9999999999997868E-3</v>
      </c>
      <c r="P355" s="16">
        <v>-0.48</v>
      </c>
      <c r="Q355" s="16">
        <v>-0.49</v>
      </c>
      <c r="R355" s="16">
        <f t="shared" si="40"/>
        <v>1.0000000000000009E-2</v>
      </c>
      <c r="S355" s="16"/>
      <c r="T355" s="16"/>
      <c r="U355" s="16"/>
      <c r="V355" s="16"/>
      <c r="W355" s="16"/>
    </row>
    <row r="356" spans="1:23" hidden="1" x14ac:dyDescent="0.3">
      <c r="A356" s="19" t="str">
        <f>IF(K356="","",MAX($A$15:A355)+1)</f>
        <v/>
      </c>
      <c r="B356" s="19">
        <v>1</v>
      </c>
      <c r="C356" s="19" t="str">
        <f t="shared" si="41"/>
        <v/>
      </c>
      <c r="D356" s="19" t="str">
        <f>IF(INDEX([1]DataVD!$K$166:$K$242,MATCH($J356,[1]DataVD!$I$166:$I$242,0),1)=$M356,2,"")</f>
        <v/>
      </c>
      <c r="E356" s="19" t="str">
        <f t="shared" si="42"/>
        <v/>
      </c>
      <c r="F356" s="19" t="str">
        <f t="shared" si="43"/>
        <v/>
      </c>
      <c r="G356" s="19" t="str">
        <f t="shared" si="44"/>
        <v/>
      </c>
      <c r="H356" s="19" t="str">
        <f>IF(INDEX([1]DataVD!$L$166:$L$242,MATCH($J356,[1]DataVD!$I$166:$I$242,0),1)=$M356,5,"")</f>
        <v/>
      </c>
      <c r="I356" s="25" t="str">
        <f t="shared" si="45"/>
        <v/>
      </c>
      <c r="J356" s="18" t="s">
        <v>83</v>
      </c>
      <c r="K356" s="14"/>
      <c r="L356" s="16" t="s">
        <v>31</v>
      </c>
      <c r="M356" s="16">
        <v>1</v>
      </c>
      <c r="N356" s="16">
        <v>0.99</v>
      </c>
      <c r="O356" s="16">
        <f t="shared" si="39"/>
        <v>-1.0000000000000009E-2</v>
      </c>
      <c r="P356" s="16">
        <v>-0.5</v>
      </c>
      <c r="Q356" s="16">
        <v>-0.51</v>
      </c>
      <c r="R356" s="16">
        <f t="shared" si="40"/>
        <v>1.0000000000000009E-2</v>
      </c>
      <c r="S356" s="16"/>
      <c r="T356" s="16"/>
      <c r="U356" s="16"/>
      <c r="V356" s="16"/>
      <c r="W356" s="16"/>
    </row>
    <row r="357" spans="1:23" x14ac:dyDescent="0.3">
      <c r="A357" s="19" t="str">
        <f>IF(K357="","",MAX($A$15:A356)+1)</f>
        <v/>
      </c>
      <c r="B357" s="19">
        <v>0</v>
      </c>
      <c r="C357" s="19" t="str">
        <f t="shared" si="41"/>
        <v/>
      </c>
      <c r="D357" s="19" t="str">
        <f>IF(INDEX([1]DataVD!$K$166:$K$242,MATCH($J357,[1]DataVD!$I$166:$I$242,0),1)=$M357,2,"")</f>
        <v/>
      </c>
      <c r="E357" s="19" t="str">
        <f t="shared" si="42"/>
        <v/>
      </c>
      <c r="F357" s="19">
        <f t="shared" si="43"/>
        <v>0</v>
      </c>
      <c r="G357" s="19" t="str">
        <f t="shared" si="44"/>
        <v/>
      </c>
      <c r="H357" s="19" t="str">
        <f>IF(INDEX([1]DataVD!$L$166:$L$242,MATCH($J357,[1]DataVD!$I$166:$I$242,0),1)=$M357,5,"")</f>
        <v/>
      </c>
      <c r="I357" s="25" t="str">
        <f t="shared" si="45"/>
        <v/>
      </c>
      <c r="J357" s="18" t="s">
        <v>83</v>
      </c>
      <c r="K357" s="14"/>
      <c r="L357" s="16" t="s">
        <v>32</v>
      </c>
      <c r="M357" s="16">
        <v>0</v>
      </c>
      <c r="N357" s="16">
        <v>0</v>
      </c>
      <c r="O357" s="16">
        <f t="shared" si="39"/>
        <v>0</v>
      </c>
      <c r="P357" s="16">
        <v>0.56000000000000005</v>
      </c>
      <c r="Q357" s="16">
        <v>0.57999999999999996</v>
      </c>
      <c r="R357" s="16">
        <f t="shared" si="40"/>
        <v>1.9999999999999907E-2</v>
      </c>
      <c r="S357" s="16"/>
      <c r="T357" s="16"/>
      <c r="U357" s="16"/>
      <c r="V357" s="16"/>
      <c r="W357" s="16"/>
    </row>
    <row r="358" spans="1:23" x14ac:dyDescent="0.3">
      <c r="A358" s="19" t="str">
        <f>IF(K358="","",MAX($A$15:A357)+1)</f>
        <v/>
      </c>
      <c r="B358" s="19">
        <v>1</v>
      </c>
      <c r="C358" s="19" t="str">
        <f t="shared" si="41"/>
        <v/>
      </c>
      <c r="D358" s="19" t="str">
        <f>IF(INDEX([1]DataVD!$K$166:$K$242,MATCH($J358,[1]DataVD!$I$166:$I$242,0),1)=$M358,2,"")</f>
        <v/>
      </c>
      <c r="E358" s="19" t="str">
        <f t="shared" si="42"/>
        <v/>
      </c>
      <c r="F358" s="19" t="str">
        <f t="shared" si="43"/>
        <v/>
      </c>
      <c r="G358" s="19">
        <f t="shared" si="44"/>
        <v>4</v>
      </c>
      <c r="H358" s="19" t="str">
        <f>IF(INDEX([1]DataVD!$L$166:$L$242,MATCH($J358,[1]DataVD!$I$166:$I$242,0),1)=$M358,5,"")</f>
        <v/>
      </c>
      <c r="I358" s="25" t="str">
        <f t="shared" si="45"/>
        <v/>
      </c>
      <c r="J358" s="18" t="s">
        <v>83</v>
      </c>
      <c r="K358" s="14"/>
      <c r="L358" s="16" t="s">
        <v>33</v>
      </c>
      <c r="M358" s="16">
        <v>3.91</v>
      </c>
      <c r="N358" s="16">
        <v>3.89</v>
      </c>
      <c r="O358" s="16">
        <f t="shared" si="39"/>
        <v>-2.0000000000000018E-2</v>
      </c>
      <c r="P358" s="16">
        <v>0.55000000000000004</v>
      </c>
      <c r="Q358" s="16">
        <v>0.53</v>
      </c>
      <c r="R358" s="16">
        <f t="shared" si="40"/>
        <v>-2.0000000000000018E-2</v>
      </c>
      <c r="S358" s="16"/>
      <c r="T358" s="16"/>
      <c r="U358" s="16"/>
      <c r="V358" s="16"/>
      <c r="W358" s="16"/>
    </row>
    <row r="359" spans="1:23" x14ac:dyDescent="0.3">
      <c r="A359" s="19" t="str">
        <f>IF(K359="","",MAX($A$15:A358)+1)</f>
        <v/>
      </c>
      <c r="B359" s="19">
        <v>2</v>
      </c>
      <c r="C359" s="19" t="str">
        <f t="shared" si="41"/>
        <v/>
      </c>
      <c r="D359" s="19" t="str">
        <f>IF(INDEX([1]DataVD!$K$166:$K$242,MATCH($J359,[1]DataVD!$I$166:$I$242,0),1)=$M359,2,"")</f>
        <v/>
      </c>
      <c r="E359" s="19" t="str">
        <f t="shared" si="42"/>
        <v/>
      </c>
      <c r="F359" s="19" t="str">
        <f t="shared" si="43"/>
        <v/>
      </c>
      <c r="G359" s="19" t="str">
        <f t="shared" si="44"/>
        <v/>
      </c>
      <c r="H359" s="19">
        <f>IF(INDEX([1]DataVD!$L$166:$L$242,MATCH($J359,[1]DataVD!$I$166:$I$242,0),1)=$M359,5,"")</f>
        <v>5</v>
      </c>
      <c r="I359" s="25" t="str">
        <f t="shared" si="45"/>
        <v/>
      </c>
      <c r="J359" s="18" t="s">
        <v>83</v>
      </c>
      <c r="K359" s="14"/>
      <c r="L359" s="16" t="s">
        <v>33</v>
      </c>
      <c r="M359" s="16">
        <v>4.22</v>
      </c>
      <c r="N359" s="16">
        <v>4.24</v>
      </c>
      <c r="O359" s="16">
        <f t="shared" si="39"/>
        <v>2.0000000000000462E-2</v>
      </c>
      <c r="P359" s="16">
        <v>0.85</v>
      </c>
      <c r="Q359" s="16">
        <v>0.86</v>
      </c>
      <c r="R359" s="16">
        <f t="shared" si="40"/>
        <v>1.0000000000000009E-2</v>
      </c>
      <c r="S359" s="16"/>
      <c r="T359" s="16"/>
      <c r="U359" s="16"/>
      <c r="V359" s="16"/>
      <c r="W359" s="16"/>
    </row>
    <row r="360" spans="1:23" x14ac:dyDescent="0.3">
      <c r="A360" s="19" t="str">
        <f>IF(K360="","",MAX($A$15:A359)+1)</f>
        <v/>
      </c>
      <c r="B360" s="19">
        <v>3</v>
      </c>
      <c r="C360" s="19" t="str">
        <f t="shared" si="41"/>
        <v/>
      </c>
      <c r="D360" s="19" t="str">
        <f>IF(INDEX([1]DataVD!$K$166:$K$242,MATCH($J360,[1]DataVD!$I$166:$I$242,0),1)=$M360,2,"")</f>
        <v/>
      </c>
      <c r="E360" s="19" t="str">
        <f t="shared" si="42"/>
        <v/>
      </c>
      <c r="F360" s="19" t="str">
        <f t="shared" si="43"/>
        <v/>
      </c>
      <c r="G360" s="19" t="str">
        <f t="shared" si="44"/>
        <v/>
      </c>
      <c r="H360" s="19" t="str">
        <f>IF(INDEX([1]DataVD!$L$166:$L$242,MATCH($J360,[1]DataVD!$I$166:$I$242,0),1)=$M360,5,"")</f>
        <v/>
      </c>
      <c r="I360" s="25">
        <f t="shared" si="45"/>
        <v>6</v>
      </c>
      <c r="J360" s="18" t="s">
        <v>83</v>
      </c>
      <c r="K360" s="14"/>
      <c r="L360" s="16" t="s">
        <v>33</v>
      </c>
      <c r="M360" s="16">
        <v>2.21</v>
      </c>
      <c r="N360" s="16">
        <v>2.19</v>
      </c>
      <c r="O360" s="16">
        <f t="shared" si="39"/>
        <v>-2.0000000000000018E-2</v>
      </c>
      <c r="P360" s="16">
        <v>0.85</v>
      </c>
      <c r="Q360" s="16">
        <v>0.86</v>
      </c>
      <c r="R360" s="16">
        <f t="shared" si="40"/>
        <v>1.0000000000000009E-2</v>
      </c>
      <c r="S360" s="16"/>
      <c r="T360" s="16"/>
      <c r="U360" s="16"/>
      <c r="V360" s="16"/>
      <c r="W360" s="16"/>
    </row>
    <row r="361" spans="1:23" x14ac:dyDescent="0.3">
      <c r="A361" s="18">
        <f>IF(K361="","",MAX($A$15:A360)+1)</f>
        <v>33</v>
      </c>
      <c r="B361" s="18">
        <v>5</v>
      </c>
      <c r="C361" s="18">
        <f t="shared" si="41"/>
        <v>1</v>
      </c>
      <c r="D361" s="18" t="str">
        <f>IF(INDEX([1]DataVD!$K$166:$K$242,MATCH($J361,[1]DataVD!$I$166:$I$242,0),1)=$M361,2,"")</f>
        <v/>
      </c>
      <c r="E361" s="18" t="str">
        <f t="shared" si="42"/>
        <v/>
      </c>
      <c r="F361" s="18" t="str">
        <f t="shared" si="43"/>
        <v/>
      </c>
      <c r="G361" s="18" t="str">
        <f t="shared" si="44"/>
        <v/>
      </c>
      <c r="H361" s="18" t="str">
        <f>IF(INDEX([1]DataVD!$L$166:$L$242,MATCH($J361,[1]DataVD!$I$166:$I$242,0),1)=$M361,5,"")</f>
        <v/>
      </c>
      <c r="I361" s="25" t="str">
        <f t="shared" si="45"/>
        <v/>
      </c>
      <c r="J361" s="18" t="s">
        <v>39</v>
      </c>
      <c r="K361" s="12">
        <v>572.92999999999995</v>
      </c>
      <c r="L361" s="13" t="s">
        <v>31</v>
      </c>
      <c r="M361" s="13">
        <v>3.93</v>
      </c>
      <c r="N361" s="13">
        <v>3.9</v>
      </c>
      <c r="O361" s="13">
        <f t="shared" si="39"/>
        <v>-3.0000000000000249E-2</v>
      </c>
      <c r="P361" s="13">
        <v>-0.31</v>
      </c>
      <c r="Q361" s="13">
        <v>-0.3</v>
      </c>
      <c r="R361" s="13">
        <f t="shared" si="40"/>
        <v>-1.0000000000000009E-2</v>
      </c>
      <c r="S361" s="13">
        <v>2.23</v>
      </c>
      <c r="T361" s="13">
        <v>14.88</v>
      </c>
      <c r="U361" s="13">
        <v>5.93</v>
      </c>
      <c r="V361" s="13">
        <v>4.1399999999999997</v>
      </c>
      <c r="W361" s="13"/>
    </row>
    <row r="362" spans="1:23" x14ac:dyDescent="0.3">
      <c r="A362" s="18" t="str">
        <f>IF(K362="","",MAX($A$15:A361)+1)</f>
        <v/>
      </c>
      <c r="B362" s="18">
        <v>4</v>
      </c>
      <c r="C362" s="18" t="str">
        <f t="shared" si="41"/>
        <v/>
      </c>
      <c r="D362" s="18">
        <f>IF(INDEX([1]DataVD!$K$166:$K$242,MATCH($J362,[1]DataVD!$I$166:$I$242,0),1)=$M362,2,"")</f>
        <v>2</v>
      </c>
      <c r="E362" s="18" t="str">
        <f t="shared" si="42"/>
        <v/>
      </c>
      <c r="F362" s="18" t="str">
        <f t="shared" si="43"/>
        <v/>
      </c>
      <c r="G362" s="18" t="str">
        <f t="shared" si="44"/>
        <v/>
      </c>
      <c r="H362" s="18" t="str">
        <f>IF(INDEX([1]DataVD!$L$166:$L$242,MATCH($J362,[1]DataVD!$I$166:$I$242,0),1)=$M362,5,"")</f>
        <v/>
      </c>
      <c r="I362" s="25" t="str">
        <f t="shared" si="45"/>
        <v/>
      </c>
      <c r="J362" s="18" t="s">
        <v>39</v>
      </c>
      <c r="K362" s="11"/>
      <c r="L362" s="13" t="s">
        <v>31</v>
      </c>
      <c r="M362" s="13">
        <v>5.93</v>
      </c>
      <c r="N362" s="13">
        <v>5.94</v>
      </c>
      <c r="O362" s="13">
        <f t="shared" si="39"/>
        <v>1.0000000000000675E-2</v>
      </c>
      <c r="P362" s="13">
        <v>-0.31</v>
      </c>
      <c r="Q362" s="13">
        <v>-0.28999999999999998</v>
      </c>
      <c r="R362" s="13">
        <f t="shared" si="40"/>
        <v>-2.0000000000000018E-2</v>
      </c>
      <c r="S362" s="13"/>
      <c r="T362" s="13"/>
      <c r="U362" s="13"/>
      <c r="V362" s="13"/>
      <c r="W362" s="13"/>
    </row>
    <row r="363" spans="1:23" x14ac:dyDescent="0.3">
      <c r="A363" s="18" t="str">
        <f>IF(K363="","",MAX($A$15:A362)+1)</f>
        <v/>
      </c>
      <c r="B363" s="18">
        <v>3</v>
      </c>
      <c r="C363" s="18" t="str">
        <f t="shared" si="41"/>
        <v/>
      </c>
      <c r="D363" s="18" t="str">
        <f>IF(INDEX([1]DataVD!$K$166:$K$242,MATCH($J363,[1]DataVD!$I$166:$I$242,0),1)=$M363,2,"")</f>
        <v/>
      </c>
      <c r="E363" s="18">
        <f t="shared" si="42"/>
        <v>3</v>
      </c>
      <c r="F363" s="18" t="str">
        <f t="shared" si="43"/>
        <v/>
      </c>
      <c r="G363" s="18" t="str">
        <f t="shared" si="44"/>
        <v/>
      </c>
      <c r="H363" s="18" t="str">
        <f>IF(INDEX([1]DataVD!$L$166:$L$242,MATCH($J363,[1]DataVD!$I$166:$I$242,0),1)=$M363,5,"")</f>
        <v/>
      </c>
      <c r="I363" s="25" t="str">
        <f t="shared" si="45"/>
        <v/>
      </c>
      <c r="J363" s="18" t="s">
        <v>39</v>
      </c>
      <c r="K363" s="11"/>
      <c r="L363" s="13" t="s">
        <v>31</v>
      </c>
      <c r="M363" s="13">
        <v>5.63</v>
      </c>
      <c r="N363" s="13">
        <v>5.62</v>
      </c>
      <c r="O363" s="13">
        <f t="shared" si="39"/>
        <v>-9.9999999999997868E-3</v>
      </c>
      <c r="P363" s="13">
        <v>-0.61</v>
      </c>
      <c r="Q363" s="13">
        <v>-0.63</v>
      </c>
      <c r="R363" s="13">
        <f t="shared" si="40"/>
        <v>2.0000000000000018E-2</v>
      </c>
      <c r="S363" s="13"/>
      <c r="T363" s="13"/>
      <c r="U363" s="13"/>
      <c r="V363" s="13"/>
      <c r="W363" s="13"/>
    </row>
    <row r="364" spans="1:23" hidden="1" x14ac:dyDescent="0.3">
      <c r="A364" s="18" t="str">
        <f>IF(K364="","",MAX($A$15:A363)+1)</f>
        <v/>
      </c>
      <c r="B364" s="18">
        <v>2</v>
      </c>
      <c r="C364" s="18" t="str">
        <f t="shared" si="41"/>
        <v/>
      </c>
      <c r="D364" s="18" t="str">
        <f>IF(INDEX([1]DataVD!$K$166:$K$242,MATCH($J364,[1]DataVD!$I$166:$I$242,0),1)=$M364,2,"")</f>
        <v/>
      </c>
      <c r="E364" s="18" t="str">
        <f t="shared" si="42"/>
        <v/>
      </c>
      <c r="F364" s="18" t="str">
        <f t="shared" si="43"/>
        <v/>
      </c>
      <c r="G364" s="18" t="str">
        <f t="shared" si="44"/>
        <v/>
      </c>
      <c r="H364" s="18" t="str">
        <f>IF(INDEX([1]DataVD!$L$166:$L$242,MATCH($J364,[1]DataVD!$I$166:$I$242,0),1)=$M364,5,"")</f>
        <v/>
      </c>
      <c r="I364" s="25" t="str">
        <f t="shared" si="45"/>
        <v/>
      </c>
      <c r="J364" s="18" t="s">
        <v>39</v>
      </c>
      <c r="K364" s="11"/>
      <c r="L364" s="13" t="s">
        <v>31</v>
      </c>
      <c r="M364" s="13">
        <v>2</v>
      </c>
      <c r="N364" s="13">
        <v>2.04</v>
      </c>
      <c r="O364" s="13">
        <f t="shared" si="39"/>
        <v>4.0000000000000036E-2</v>
      </c>
      <c r="P364" s="13">
        <v>-0.61</v>
      </c>
      <c r="Q364" s="13">
        <v>-0.62</v>
      </c>
      <c r="R364" s="13">
        <f t="shared" si="40"/>
        <v>1.0000000000000009E-2</v>
      </c>
      <c r="S364" s="13"/>
      <c r="T364" s="13"/>
      <c r="U364" s="13"/>
      <c r="V364" s="13"/>
      <c r="W364" s="13"/>
    </row>
    <row r="365" spans="1:23" hidden="1" x14ac:dyDescent="0.3">
      <c r="A365" s="18" t="str">
        <f>IF(K365="","",MAX($A$15:A364)+1)</f>
        <v/>
      </c>
      <c r="B365" s="18">
        <v>1</v>
      </c>
      <c r="C365" s="18" t="str">
        <f t="shared" si="41"/>
        <v/>
      </c>
      <c r="D365" s="18" t="str">
        <f>IF(INDEX([1]DataVD!$K$166:$K$242,MATCH($J365,[1]DataVD!$I$166:$I$242,0),1)=$M365,2,"")</f>
        <v/>
      </c>
      <c r="E365" s="18" t="str">
        <f t="shared" si="42"/>
        <v/>
      </c>
      <c r="F365" s="18" t="str">
        <f t="shared" si="43"/>
        <v/>
      </c>
      <c r="G365" s="18" t="str">
        <f t="shared" si="44"/>
        <v/>
      </c>
      <c r="H365" s="18" t="str">
        <f>IF(INDEX([1]DataVD!$L$166:$L$242,MATCH($J365,[1]DataVD!$I$166:$I$242,0),1)=$M365,5,"")</f>
        <v/>
      </c>
      <c r="I365" s="25" t="str">
        <f t="shared" si="45"/>
        <v/>
      </c>
      <c r="J365" s="18" t="s">
        <v>39</v>
      </c>
      <c r="K365" s="11"/>
      <c r="L365" s="13" t="s">
        <v>31</v>
      </c>
      <c r="M365" s="13">
        <v>1</v>
      </c>
      <c r="N365" s="13">
        <v>0.97</v>
      </c>
      <c r="O365" s="13">
        <f t="shared" si="39"/>
        <v>-3.0000000000000027E-2</v>
      </c>
      <c r="P365" s="13">
        <v>0.59</v>
      </c>
      <c r="Q365" s="13">
        <v>0.59</v>
      </c>
      <c r="R365" s="13">
        <f t="shared" si="40"/>
        <v>0</v>
      </c>
      <c r="S365" s="13"/>
      <c r="T365" s="13"/>
      <c r="U365" s="13"/>
      <c r="V365" s="13"/>
      <c r="W365" s="13"/>
    </row>
    <row r="366" spans="1:23" x14ac:dyDescent="0.3">
      <c r="A366" s="18" t="str">
        <f>IF(K366="","",MAX($A$15:A365)+1)</f>
        <v/>
      </c>
      <c r="B366" s="18">
        <v>0</v>
      </c>
      <c r="C366" s="18" t="str">
        <f t="shared" si="41"/>
        <v/>
      </c>
      <c r="D366" s="18" t="str">
        <f>IF(INDEX([1]DataVD!$K$166:$K$242,MATCH($J366,[1]DataVD!$I$166:$I$242,0),1)=$M366,2,"")</f>
        <v/>
      </c>
      <c r="E366" s="18" t="str">
        <f t="shared" si="42"/>
        <v/>
      </c>
      <c r="F366" s="18">
        <f t="shared" si="43"/>
        <v>0</v>
      </c>
      <c r="G366" s="18" t="str">
        <f t="shared" si="44"/>
        <v/>
      </c>
      <c r="H366" s="18" t="str">
        <f>IF(INDEX([1]DataVD!$L$166:$L$242,MATCH($J366,[1]DataVD!$I$166:$I$242,0),1)=$M366,5,"")</f>
        <v/>
      </c>
      <c r="I366" s="25" t="str">
        <f t="shared" si="45"/>
        <v/>
      </c>
      <c r="J366" s="18" t="s">
        <v>39</v>
      </c>
      <c r="K366" s="11"/>
      <c r="L366" s="13" t="s">
        <v>32</v>
      </c>
      <c r="M366" s="13">
        <v>0</v>
      </c>
      <c r="N366" s="13">
        <v>0</v>
      </c>
      <c r="O366" s="13">
        <f t="shared" si="39"/>
        <v>0</v>
      </c>
      <c r="P366" s="13">
        <v>0.56999999999999995</v>
      </c>
      <c r="Q366" s="13">
        <v>0.56000000000000005</v>
      </c>
      <c r="R366" s="13">
        <f t="shared" si="40"/>
        <v>-9.9999999999998979E-3</v>
      </c>
      <c r="S366" s="13"/>
      <c r="T366" s="13"/>
      <c r="U366" s="13"/>
      <c r="V366" s="13"/>
      <c r="W366" s="13"/>
    </row>
    <row r="367" spans="1:23" x14ac:dyDescent="0.3">
      <c r="A367" s="18" t="str">
        <f>IF(K367="","",MAX($A$15:A366)+1)</f>
        <v/>
      </c>
      <c r="B367" s="18">
        <v>1</v>
      </c>
      <c r="C367" s="18" t="str">
        <f t="shared" si="41"/>
        <v/>
      </c>
      <c r="D367" s="18" t="str">
        <f>IF(INDEX([1]DataVD!$K$166:$K$242,MATCH($J367,[1]DataVD!$I$166:$I$242,0),1)=$M367,2,"")</f>
        <v/>
      </c>
      <c r="E367" s="18" t="str">
        <f t="shared" si="42"/>
        <v/>
      </c>
      <c r="F367" s="18" t="str">
        <f t="shared" si="43"/>
        <v/>
      </c>
      <c r="G367" s="18">
        <f t="shared" si="44"/>
        <v>4</v>
      </c>
      <c r="H367" s="18" t="str">
        <f>IF(INDEX([1]DataVD!$L$166:$L$242,MATCH($J367,[1]DataVD!$I$166:$I$242,0),1)=$M367,5,"")</f>
        <v/>
      </c>
      <c r="I367" s="25" t="str">
        <f t="shared" si="45"/>
        <v/>
      </c>
      <c r="J367" s="18" t="s">
        <v>39</v>
      </c>
      <c r="K367" s="11"/>
      <c r="L367" s="13" t="s">
        <v>33</v>
      </c>
      <c r="M367" s="13">
        <v>3.84</v>
      </c>
      <c r="N367" s="13">
        <v>3.84</v>
      </c>
      <c r="O367" s="13">
        <f t="shared" si="39"/>
        <v>0</v>
      </c>
      <c r="P367" s="13">
        <v>0.59</v>
      </c>
      <c r="Q367" s="13">
        <v>0.61</v>
      </c>
      <c r="R367" s="13">
        <f t="shared" si="40"/>
        <v>2.0000000000000018E-2</v>
      </c>
      <c r="S367" s="13"/>
      <c r="T367" s="13"/>
      <c r="U367" s="13"/>
      <c r="V367" s="13"/>
      <c r="W367" s="13"/>
    </row>
    <row r="368" spans="1:23" x14ac:dyDescent="0.3">
      <c r="A368" s="18" t="str">
        <f>IF(K368="","",MAX($A$15:A367)+1)</f>
        <v/>
      </c>
      <c r="B368" s="18">
        <v>2</v>
      </c>
      <c r="C368" s="18" t="str">
        <f t="shared" si="41"/>
        <v/>
      </c>
      <c r="D368" s="18" t="str">
        <f>IF(INDEX([1]DataVD!$K$166:$K$242,MATCH($J368,[1]DataVD!$I$166:$I$242,0),1)=$M368,2,"")</f>
        <v/>
      </c>
      <c r="E368" s="18" t="str">
        <f t="shared" si="42"/>
        <v/>
      </c>
      <c r="F368" s="18" t="str">
        <f t="shared" si="43"/>
        <v/>
      </c>
      <c r="G368" s="18" t="str">
        <f t="shared" si="44"/>
        <v/>
      </c>
      <c r="H368" s="18">
        <f>IF(INDEX([1]DataVD!$L$166:$L$242,MATCH($J368,[1]DataVD!$I$166:$I$242,0),1)=$M368,5,"")</f>
        <v>5</v>
      </c>
      <c r="I368" s="25" t="str">
        <f t="shared" si="45"/>
        <v/>
      </c>
      <c r="J368" s="18" t="s">
        <v>39</v>
      </c>
      <c r="K368" s="11"/>
      <c r="L368" s="13" t="s">
        <v>33</v>
      </c>
      <c r="M368" s="13">
        <v>4.13</v>
      </c>
      <c r="N368" s="13">
        <v>4.1399999999999997</v>
      </c>
      <c r="O368" s="13">
        <f t="shared" si="39"/>
        <v>9.9999999999997868E-3</v>
      </c>
      <c r="P368" s="13">
        <v>0.89</v>
      </c>
      <c r="Q368" s="13">
        <v>0.91</v>
      </c>
      <c r="R368" s="13">
        <f t="shared" si="40"/>
        <v>2.0000000000000018E-2</v>
      </c>
      <c r="S368" s="13"/>
      <c r="T368" s="13"/>
      <c r="U368" s="13"/>
      <c r="V368" s="13"/>
      <c r="W368" s="13"/>
    </row>
    <row r="369" spans="1:23" x14ac:dyDescent="0.3">
      <c r="A369" s="18" t="str">
        <f>IF(K369="","",MAX($A$15:A368)+1)</f>
        <v/>
      </c>
      <c r="B369" s="18">
        <v>3</v>
      </c>
      <c r="C369" s="18" t="str">
        <f t="shared" si="41"/>
        <v/>
      </c>
      <c r="D369" s="18" t="str">
        <f>IF(INDEX([1]DataVD!$K$166:$K$242,MATCH($J369,[1]DataVD!$I$166:$I$242,0),1)=$M369,2,"")</f>
        <v/>
      </c>
      <c r="E369" s="18" t="str">
        <f t="shared" si="42"/>
        <v/>
      </c>
      <c r="F369" s="18" t="str">
        <f t="shared" si="43"/>
        <v/>
      </c>
      <c r="G369" s="18" t="str">
        <f t="shared" si="44"/>
        <v/>
      </c>
      <c r="H369" s="18" t="str">
        <f>IF(INDEX([1]DataVD!$L$166:$L$242,MATCH($J369,[1]DataVD!$I$166:$I$242,0),1)=$M369,5,"")</f>
        <v/>
      </c>
      <c r="I369" s="25">
        <f t="shared" si="45"/>
        <v>6</v>
      </c>
      <c r="J369" s="18" t="s">
        <v>39</v>
      </c>
      <c r="K369" s="11"/>
      <c r="L369" s="13" t="s">
        <v>33</v>
      </c>
      <c r="M369" s="13">
        <v>2.14</v>
      </c>
      <c r="N369" s="13">
        <v>2.17</v>
      </c>
      <c r="O369" s="13">
        <f t="shared" si="39"/>
        <v>2.9999999999999805E-2</v>
      </c>
      <c r="P369" s="13">
        <v>0.88</v>
      </c>
      <c r="Q369" s="13">
        <v>0.88</v>
      </c>
      <c r="R369" s="13">
        <f t="shared" si="40"/>
        <v>0</v>
      </c>
      <c r="S369" s="13"/>
      <c r="T369" s="13"/>
      <c r="U369" s="13"/>
      <c r="V369" s="13"/>
      <c r="W369" s="13"/>
    </row>
    <row r="370" spans="1:23" x14ac:dyDescent="0.3">
      <c r="A370" s="19">
        <f>IF(K370="","",MAX($A$15:A369)+1)</f>
        <v>34</v>
      </c>
      <c r="B370" s="19">
        <v>4</v>
      </c>
      <c r="C370" s="19">
        <f t="shared" si="41"/>
        <v>1</v>
      </c>
      <c r="D370" s="19" t="str">
        <f>IF(INDEX([1]DataVD!$K$166:$K$242,MATCH($J370,[1]DataVD!$I$166:$I$242,0),1)=$M370,2,"")</f>
        <v/>
      </c>
      <c r="E370" s="19" t="str">
        <f t="shared" si="42"/>
        <v/>
      </c>
      <c r="F370" s="19" t="str">
        <f t="shared" si="43"/>
        <v/>
      </c>
      <c r="G370" s="19" t="str">
        <f t="shared" si="44"/>
        <v/>
      </c>
      <c r="H370" s="19" t="str">
        <f>IF(INDEX([1]DataVD!$L$166:$L$242,MATCH($J370,[1]DataVD!$I$166:$I$242,0),1)=$M370,5,"")</f>
        <v/>
      </c>
      <c r="I370" s="25" t="str">
        <f t="shared" si="45"/>
        <v/>
      </c>
      <c r="J370" s="18" t="s">
        <v>84</v>
      </c>
      <c r="K370" s="15">
        <v>580</v>
      </c>
      <c r="L370" s="16" t="s">
        <v>31</v>
      </c>
      <c r="M370" s="16">
        <v>2.04</v>
      </c>
      <c r="N370" s="16">
        <v>2.0699999999999998</v>
      </c>
      <c r="O370" s="16">
        <f t="shared" si="39"/>
        <v>2.9999999999999805E-2</v>
      </c>
      <c r="P370" s="16">
        <v>0.96</v>
      </c>
      <c r="Q370" s="16">
        <v>0.94</v>
      </c>
      <c r="R370" s="16">
        <f t="shared" si="40"/>
        <v>-2.0000000000000018E-2</v>
      </c>
      <c r="S370" s="16">
        <v>3.68</v>
      </c>
      <c r="T370" s="16">
        <v>13.49</v>
      </c>
      <c r="U370" s="16">
        <v>4.04</v>
      </c>
      <c r="V370" s="16">
        <v>4.16</v>
      </c>
      <c r="W370" s="16"/>
    </row>
    <row r="371" spans="1:23" x14ac:dyDescent="0.3">
      <c r="A371" s="19" t="str">
        <f>IF(K371="","",MAX($A$15:A370)+1)</f>
        <v/>
      </c>
      <c r="B371" s="19">
        <v>3</v>
      </c>
      <c r="C371" s="19" t="str">
        <f t="shared" si="41"/>
        <v/>
      </c>
      <c r="D371" s="19">
        <f>IF(INDEX([1]DataVD!$K$166:$K$242,MATCH($J371,[1]DataVD!$I$166:$I$242,0),1)=$M371,2,"")</f>
        <v>2</v>
      </c>
      <c r="E371" s="19" t="str">
        <f t="shared" si="42"/>
        <v/>
      </c>
      <c r="F371" s="19" t="str">
        <f t="shared" si="43"/>
        <v/>
      </c>
      <c r="G371" s="19" t="str">
        <f t="shared" si="44"/>
        <v/>
      </c>
      <c r="H371" s="19" t="str">
        <f>IF(INDEX([1]DataVD!$L$166:$L$242,MATCH($J371,[1]DataVD!$I$166:$I$242,0),1)=$M371,5,"")</f>
        <v/>
      </c>
      <c r="I371" s="25" t="str">
        <f t="shared" si="45"/>
        <v/>
      </c>
      <c r="J371" s="18" t="s">
        <v>84</v>
      </c>
      <c r="K371" s="14"/>
      <c r="L371" s="16" t="s">
        <v>31</v>
      </c>
      <c r="M371" s="16">
        <v>4.04</v>
      </c>
      <c r="N371" s="16">
        <v>4.01</v>
      </c>
      <c r="O371" s="16">
        <f t="shared" si="39"/>
        <v>-3.0000000000000249E-2</v>
      </c>
      <c r="P371" s="16">
        <v>0.96</v>
      </c>
      <c r="Q371" s="16">
        <v>0.94</v>
      </c>
      <c r="R371" s="16">
        <f t="shared" si="40"/>
        <v>-2.0000000000000018E-2</v>
      </c>
      <c r="S371" s="16"/>
      <c r="T371" s="16"/>
      <c r="U371" s="16"/>
      <c r="V371" s="16"/>
      <c r="W371" s="16"/>
    </row>
    <row r="372" spans="1:23" x14ac:dyDescent="0.3">
      <c r="A372" s="19" t="str">
        <f>IF(K372="","",MAX($A$15:A371)+1)</f>
        <v/>
      </c>
      <c r="B372" s="19">
        <v>2</v>
      </c>
      <c r="C372" s="19" t="str">
        <f t="shared" si="41"/>
        <v/>
      </c>
      <c r="D372" s="19" t="str">
        <f>IF(INDEX([1]DataVD!$K$166:$K$242,MATCH($J372,[1]DataVD!$I$166:$I$242,0),1)=$M372,2,"")</f>
        <v/>
      </c>
      <c r="E372" s="19">
        <f t="shared" si="42"/>
        <v>3</v>
      </c>
      <c r="F372" s="19" t="str">
        <f t="shared" si="43"/>
        <v/>
      </c>
      <c r="G372" s="19" t="str">
        <f t="shared" si="44"/>
        <v/>
      </c>
      <c r="H372" s="19" t="str">
        <f>IF(INDEX([1]DataVD!$L$166:$L$242,MATCH($J372,[1]DataVD!$I$166:$I$242,0),1)=$M372,5,"")</f>
        <v/>
      </c>
      <c r="I372" s="25" t="str">
        <f t="shared" si="45"/>
        <v/>
      </c>
      <c r="J372" s="18" t="s">
        <v>84</v>
      </c>
      <c r="K372" s="14"/>
      <c r="L372" s="16" t="s">
        <v>31</v>
      </c>
      <c r="M372" s="16">
        <v>3.74</v>
      </c>
      <c r="N372" s="16">
        <v>3.7</v>
      </c>
      <c r="O372" s="16">
        <f t="shared" si="39"/>
        <v>-4.0000000000000036E-2</v>
      </c>
      <c r="P372" s="16">
        <v>0.66</v>
      </c>
      <c r="Q372" s="16">
        <v>0.66</v>
      </c>
      <c r="R372" s="16">
        <f t="shared" si="40"/>
        <v>0</v>
      </c>
      <c r="S372" s="16"/>
      <c r="T372" s="16"/>
      <c r="U372" s="16"/>
      <c r="V372" s="16"/>
      <c r="W372" s="16"/>
    </row>
    <row r="373" spans="1:23" hidden="1" x14ac:dyDescent="0.3">
      <c r="A373" s="19" t="str">
        <f>IF(K373="","",MAX($A$15:A372)+1)</f>
        <v/>
      </c>
      <c r="B373" s="19">
        <v>1</v>
      </c>
      <c r="C373" s="19" t="str">
        <f t="shared" si="41"/>
        <v/>
      </c>
      <c r="D373" s="19" t="str">
        <f>IF(INDEX([1]DataVD!$K$166:$K$242,MATCH($J373,[1]DataVD!$I$166:$I$242,0),1)=$M373,2,"")</f>
        <v/>
      </c>
      <c r="E373" s="19" t="str">
        <f t="shared" si="42"/>
        <v/>
      </c>
      <c r="F373" s="19" t="str">
        <f t="shared" si="43"/>
        <v/>
      </c>
      <c r="G373" s="19" t="str">
        <f t="shared" si="44"/>
        <v/>
      </c>
      <c r="H373" s="19" t="str">
        <f>IF(INDEX([1]DataVD!$L$166:$L$242,MATCH($J373,[1]DataVD!$I$166:$I$242,0),1)=$M373,5,"")</f>
        <v/>
      </c>
      <c r="I373" s="25" t="str">
        <f t="shared" si="45"/>
        <v/>
      </c>
      <c r="J373" s="18" t="s">
        <v>84</v>
      </c>
      <c r="K373" s="14"/>
      <c r="L373" s="16" t="s">
        <v>31</v>
      </c>
      <c r="M373" s="16">
        <v>1.56</v>
      </c>
      <c r="N373" s="16">
        <v>1.61</v>
      </c>
      <c r="O373" s="16">
        <f t="shared" si="39"/>
        <v>5.0000000000000044E-2</v>
      </c>
      <c r="P373" s="16">
        <v>0.66</v>
      </c>
      <c r="Q373" s="16">
        <v>0.65</v>
      </c>
      <c r="R373" s="16">
        <f t="shared" si="40"/>
        <v>-1.0000000000000009E-2</v>
      </c>
      <c r="S373" s="16"/>
      <c r="T373" s="16"/>
      <c r="U373" s="16"/>
      <c r="V373" s="16"/>
      <c r="W373" s="16"/>
    </row>
    <row r="374" spans="1:23" x14ac:dyDescent="0.3">
      <c r="A374" s="19" t="str">
        <f>IF(K374="","",MAX($A$15:A373)+1)</f>
        <v/>
      </c>
      <c r="B374" s="19">
        <v>0</v>
      </c>
      <c r="C374" s="19" t="str">
        <f t="shared" si="41"/>
        <v/>
      </c>
      <c r="D374" s="19" t="str">
        <f>IF(INDEX([1]DataVD!$K$166:$K$242,MATCH($J374,[1]DataVD!$I$166:$I$242,0),1)=$M374,2,"")</f>
        <v/>
      </c>
      <c r="E374" s="19" t="str">
        <f t="shared" si="42"/>
        <v/>
      </c>
      <c r="F374" s="19">
        <f t="shared" si="43"/>
        <v>0</v>
      </c>
      <c r="G374" s="19" t="str">
        <f t="shared" si="44"/>
        <v/>
      </c>
      <c r="H374" s="19" t="str">
        <f>IF(INDEX([1]DataVD!$L$166:$L$242,MATCH($J374,[1]DataVD!$I$166:$I$242,0),1)=$M374,5,"")</f>
        <v/>
      </c>
      <c r="I374" s="25" t="str">
        <f t="shared" si="45"/>
        <v/>
      </c>
      <c r="J374" s="18" t="s">
        <v>84</v>
      </c>
      <c r="K374" s="14"/>
      <c r="L374" s="16" t="s">
        <v>32</v>
      </c>
      <c r="M374" s="16">
        <v>0</v>
      </c>
      <c r="N374" s="16">
        <v>0</v>
      </c>
      <c r="O374" s="16">
        <f t="shared" si="39"/>
        <v>0</v>
      </c>
      <c r="P374" s="16">
        <v>-0.5</v>
      </c>
      <c r="Q374" s="16">
        <v>-0.51</v>
      </c>
      <c r="R374" s="16">
        <f t="shared" si="40"/>
        <v>1.0000000000000009E-2</v>
      </c>
      <c r="S374" s="16"/>
      <c r="T374" s="16"/>
      <c r="U374" s="16"/>
      <c r="V374" s="16"/>
      <c r="W374" s="16"/>
    </row>
    <row r="375" spans="1:23" hidden="1" x14ac:dyDescent="0.3">
      <c r="A375" s="19" t="str">
        <f>IF(K375="","",MAX($A$15:A374)+1)</f>
        <v/>
      </c>
      <c r="B375" s="19">
        <v>1</v>
      </c>
      <c r="C375" s="19" t="str">
        <f t="shared" si="41"/>
        <v/>
      </c>
      <c r="D375" s="19" t="str">
        <f>IF(INDEX([1]DataVD!$K$166:$K$242,MATCH($J375,[1]DataVD!$I$166:$I$242,0),1)=$M375,2,"")</f>
        <v/>
      </c>
      <c r="E375" s="19" t="str">
        <f t="shared" si="42"/>
        <v/>
      </c>
      <c r="F375" s="19" t="str">
        <f t="shared" si="43"/>
        <v/>
      </c>
      <c r="G375" s="19" t="str">
        <f t="shared" si="44"/>
        <v/>
      </c>
      <c r="H375" s="19" t="str">
        <f>IF(INDEX([1]DataVD!$L$166:$L$242,MATCH($J375,[1]DataVD!$I$166:$I$242,0),1)=$M375,5,"")</f>
        <v/>
      </c>
      <c r="I375" s="25" t="str">
        <f t="shared" si="45"/>
        <v/>
      </c>
      <c r="J375" s="18" t="s">
        <v>84</v>
      </c>
      <c r="K375" s="14"/>
      <c r="L375" s="16" t="s">
        <v>33</v>
      </c>
      <c r="M375" s="16">
        <v>3.34</v>
      </c>
      <c r="N375" s="16">
        <v>3.38</v>
      </c>
      <c r="O375" s="16">
        <f t="shared" si="39"/>
        <v>4.0000000000000036E-2</v>
      </c>
      <c r="P375" s="16">
        <v>-0.48</v>
      </c>
      <c r="Q375" s="16">
        <v>-0.48</v>
      </c>
      <c r="R375" s="16">
        <f t="shared" si="40"/>
        <v>0</v>
      </c>
      <c r="S375" s="16"/>
      <c r="T375" s="16"/>
      <c r="U375" s="16"/>
      <c r="V375" s="16"/>
      <c r="W375" s="16"/>
    </row>
    <row r="376" spans="1:23" x14ac:dyDescent="0.3">
      <c r="A376" s="19" t="str">
        <f>IF(K376="","",MAX($A$15:A375)+1)</f>
        <v/>
      </c>
      <c r="B376" s="19">
        <v>2</v>
      </c>
      <c r="C376" s="19" t="str">
        <f t="shared" si="41"/>
        <v/>
      </c>
      <c r="D376" s="19" t="str">
        <f>IF(INDEX([1]DataVD!$K$166:$K$242,MATCH($J376,[1]DataVD!$I$166:$I$242,0),1)=$M376,2,"")</f>
        <v/>
      </c>
      <c r="E376" s="19" t="str">
        <f t="shared" si="42"/>
        <v/>
      </c>
      <c r="F376" s="19" t="str">
        <f t="shared" si="43"/>
        <v/>
      </c>
      <c r="G376" s="19">
        <f t="shared" si="44"/>
        <v>4</v>
      </c>
      <c r="H376" s="19" t="str">
        <f>IF(INDEX([1]DataVD!$L$166:$L$242,MATCH($J376,[1]DataVD!$I$166:$I$242,0),1)=$M376,5,"")</f>
        <v/>
      </c>
      <c r="I376" s="25" t="str">
        <f t="shared" si="45"/>
        <v/>
      </c>
      <c r="J376" s="18" t="s">
        <v>84</v>
      </c>
      <c r="K376" s="14"/>
      <c r="L376" s="16" t="s">
        <v>33</v>
      </c>
      <c r="M376" s="16">
        <v>3.98</v>
      </c>
      <c r="N376" s="16">
        <v>3.95</v>
      </c>
      <c r="O376" s="16">
        <f t="shared" si="39"/>
        <v>-2.9999999999999805E-2</v>
      </c>
      <c r="P376" s="16">
        <v>0.33</v>
      </c>
      <c r="Q376" s="16">
        <v>0.34</v>
      </c>
      <c r="R376" s="16">
        <f t="shared" si="40"/>
        <v>1.0000000000000009E-2</v>
      </c>
      <c r="S376" s="16"/>
      <c r="T376" s="16"/>
      <c r="U376" s="16"/>
      <c r="V376" s="16"/>
      <c r="W376" s="16"/>
    </row>
    <row r="377" spans="1:23" x14ac:dyDescent="0.3">
      <c r="A377" s="19" t="str">
        <f>IF(K377="","",MAX($A$15:A376)+1)</f>
        <v/>
      </c>
      <c r="B377" s="19">
        <v>3</v>
      </c>
      <c r="C377" s="19" t="str">
        <f t="shared" si="41"/>
        <v/>
      </c>
      <c r="D377" s="19" t="str">
        <f>IF(INDEX([1]DataVD!$K$166:$K$242,MATCH($J377,[1]DataVD!$I$166:$I$242,0),1)=$M377,2,"")</f>
        <v/>
      </c>
      <c r="E377" s="19" t="str">
        <f t="shared" si="42"/>
        <v/>
      </c>
      <c r="F377" s="19" t="str">
        <f t="shared" si="43"/>
        <v/>
      </c>
      <c r="G377" s="19" t="str">
        <f t="shared" si="44"/>
        <v/>
      </c>
      <c r="H377" s="19">
        <f>IF(INDEX([1]DataVD!$L$166:$L$242,MATCH($J377,[1]DataVD!$I$166:$I$242,0),1)=$M377,5,"")</f>
        <v>5</v>
      </c>
      <c r="I377" s="25" t="str">
        <f t="shared" si="45"/>
        <v/>
      </c>
      <c r="J377" s="18" t="s">
        <v>84</v>
      </c>
      <c r="K377" s="14"/>
      <c r="L377" s="16" t="s">
        <v>33</v>
      </c>
      <c r="M377" s="16">
        <v>4.16</v>
      </c>
      <c r="N377" s="16">
        <v>4.12</v>
      </c>
      <c r="O377" s="16">
        <f t="shared" si="39"/>
        <v>-4.0000000000000036E-2</v>
      </c>
      <c r="P377" s="16">
        <v>0.87</v>
      </c>
      <c r="Q377" s="16">
        <v>0.86</v>
      </c>
      <c r="R377" s="16">
        <f t="shared" si="40"/>
        <v>-1.0000000000000009E-2</v>
      </c>
      <c r="S377" s="16"/>
      <c r="T377" s="16"/>
      <c r="U377" s="16"/>
      <c r="V377" s="16"/>
      <c r="W377" s="16"/>
    </row>
    <row r="378" spans="1:23" hidden="1" x14ac:dyDescent="0.3">
      <c r="A378" s="19" t="str">
        <f>IF(K378="","",MAX($A$15:A377)+1)</f>
        <v/>
      </c>
      <c r="B378" s="19">
        <v>4</v>
      </c>
      <c r="C378" s="19" t="str">
        <f t="shared" si="41"/>
        <v/>
      </c>
      <c r="D378" s="19" t="str">
        <f>IF(INDEX([1]DataVD!$K$166:$K$242,MATCH($J378,[1]DataVD!$I$166:$I$242,0),1)=$M378,2,"")</f>
        <v/>
      </c>
      <c r="E378" s="19" t="str">
        <f t="shared" si="42"/>
        <v/>
      </c>
      <c r="F378" s="19" t="str">
        <f t="shared" si="43"/>
        <v/>
      </c>
      <c r="G378" s="19" t="str">
        <f t="shared" si="44"/>
        <v/>
      </c>
      <c r="H378" s="19" t="str">
        <f>IF(INDEX([1]DataVD!$L$166:$L$242,MATCH($J378,[1]DataVD!$I$166:$I$242,0),1)=$M378,5,"")</f>
        <v/>
      </c>
      <c r="I378" s="25" t="str">
        <f t="shared" si="45"/>
        <v/>
      </c>
      <c r="J378" s="18" t="s">
        <v>84</v>
      </c>
      <c r="K378" s="14"/>
      <c r="L378" s="16" t="s">
        <v>33</v>
      </c>
      <c r="M378" s="16">
        <v>3.34</v>
      </c>
      <c r="N378" s="16">
        <v>3.39</v>
      </c>
      <c r="O378" s="16">
        <f t="shared" si="39"/>
        <v>5.0000000000000266E-2</v>
      </c>
      <c r="P378" s="16">
        <v>-0.18</v>
      </c>
      <c r="Q378" s="16">
        <v>-0.17</v>
      </c>
      <c r="R378" s="16">
        <f t="shared" si="40"/>
        <v>-9.9999999999999811E-3</v>
      </c>
      <c r="S378" s="16"/>
      <c r="T378" s="16"/>
      <c r="U378" s="16"/>
      <c r="V378" s="16"/>
      <c r="W378" s="16"/>
    </row>
    <row r="379" spans="1:23" x14ac:dyDescent="0.3">
      <c r="A379" s="19" t="str">
        <f>IF(K379="","",MAX($A$15:A378)+1)</f>
        <v/>
      </c>
      <c r="B379" s="19">
        <v>5</v>
      </c>
      <c r="C379" s="19" t="str">
        <f t="shared" si="41"/>
        <v/>
      </c>
      <c r="D379" s="19" t="str">
        <f>IF(INDEX([1]DataVD!$K$166:$K$242,MATCH($J379,[1]DataVD!$I$166:$I$242,0),1)=$M379,2,"")</f>
        <v/>
      </c>
      <c r="E379" s="19" t="str">
        <f t="shared" si="42"/>
        <v/>
      </c>
      <c r="F379" s="19" t="str">
        <f t="shared" si="43"/>
        <v/>
      </c>
      <c r="G379" s="19" t="str">
        <f t="shared" si="44"/>
        <v/>
      </c>
      <c r="H379" s="19" t="str">
        <f>IF(INDEX([1]DataVD!$L$166:$L$242,MATCH($J379,[1]DataVD!$I$166:$I$242,0),1)=$M379,5,"")</f>
        <v/>
      </c>
      <c r="I379" s="25">
        <f t="shared" si="45"/>
        <v>6</v>
      </c>
      <c r="J379" s="18" t="s">
        <v>84</v>
      </c>
      <c r="K379" s="14"/>
      <c r="L379" s="16" t="s">
        <v>33</v>
      </c>
      <c r="M379" s="16">
        <v>2.68</v>
      </c>
      <c r="N379" s="16">
        <v>2.71</v>
      </c>
      <c r="O379" s="16">
        <f t="shared" si="39"/>
        <v>2.9999999999999805E-2</v>
      </c>
      <c r="P379" s="16">
        <v>-0.19</v>
      </c>
      <c r="Q379" s="16">
        <v>-0.17</v>
      </c>
      <c r="R379" s="16">
        <f t="shared" si="40"/>
        <v>-1.999999999999999E-2</v>
      </c>
      <c r="S379" s="16"/>
      <c r="T379" s="16"/>
      <c r="U379" s="16"/>
      <c r="V379" s="16"/>
      <c r="W379" s="16"/>
    </row>
    <row r="380" spans="1:23" x14ac:dyDescent="0.3">
      <c r="A380" s="18">
        <f>IF(K380="","",MAX($A$15:A379)+1)</f>
        <v>35</v>
      </c>
      <c r="B380" s="18">
        <v>5</v>
      </c>
      <c r="C380" s="18">
        <f t="shared" si="41"/>
        <v>1</v>
      </c>
      <c r="D380" s="18" t="str">
        <f>IF(INDEX([1]DataVD!$K$166:$K$242,MATCH($J380,[1]DataVD!$I$166:$I$242,0),1)=$M380,2,"")</f>
        <v/>
      </c>
      <c r="E380" s="18" t="str">
        <f t="shared" si="42"/>
        <v/>
      </c>
      <c r="F380" s="18" t="str">
        <f t="shared" si="43"/>
        <v/>
      </c>
      <c r="G380" s="18" t="str">
        <f t="shared" si="44"/>
        <v/>
      </c>
      <c r="H380" s="18" t="str">
        <f>IF(INDEX([1]DataVD!$L$166:$L$242,MATCH($J380,[1]DataVD!$I$166:$I$242,0),1)=$M380,5,"")</f>
        <v/>
      </c>
      <c r="I380" s="25" t="str">
        <f t="shared" si="45"/>
        <v/>
      </c>
      <c r="J380" s="18" t="s">
        <v>85</v>
      </c>
      <c r="K380" s="12">
        <v>600</v>
      </c>
      <c r="L380" s="13" t="s">
        <v>31</v>
      </c>
      <c r="M380" s="13">
        <v>3.95</v>
      </c>
      <c r="N380" s="13">
        <v>4</v>
      </c>
      <c r="O380" s="13">
        <f t="shared" si="39"/>
        <v>4.9999999999999822E-2</v>
      </c>
      <c r="P380" s="13">
        <v>-0.31</v>
      </c>
      <c r="Q380" s="13">
        <v>-0.32</v>
      </c>
      <c r="R380" s="13">
        <f t="shared" si="40"/>
        <v>1.0000000000000009E-2</v>
      </c>
      <c r="S380" s="13">
        <v>2.15</v>
      </c>
      <c r="T380" s="13">
        <v>17.149999999999999</v>
      </c>
      <c r="U380" s="13">
        <v>5.95</v>
      </c>
      <c r="V380" s="13">
        <v>5.9</v>
      </c>
      <c r="W380" s="13"/>
    </row>
    <row r="381" spans="1:23" x14ac:dyDescent="0.3">
      <c r="A381" s="18" t="str">
        <f>IF(K381="","",MAX($A$15:A380)+1)</f>
        <v/>
      </c>
      <c r="B381" s="18">
        <v>4</v>
      </c>
      <c r="C381" s="18" t="str">
        <f t="shared" si="41"/>
        <v/>
      </c>
      <c r="D381" s="18">
        <f>IF(INDEX([1]DataVD!$K$166:$K$242,MATCH($J381,[1]DataVD!$I$166:$I$242,0),1)=$M381,2,"")</f>
        <v>2</v>
      </c>
      <c r="E381" s="18" t="str">
        <f t="shared" si="42"/>
        <v/>
      </c>
      <c r="F381" s="18" t="str">
        <f t="shared" si="43"/>
        <v/>
      </c>
      <c r="G381" s="18" t="str">
        <f t="shared" si="44"/>
        <v/>
      </c>
      <c r="H381" s="18" t="str">
        <f>IF(INDEX([1]DataVD!$L$166:$L$242,MATCH($J381,[1]DataVD!$I$166:$I$242,0),1)=$M381,5,"")</f>
        <v/>
      </c>
      <c r="I381" s="25" t="str">
        <f t="shared" si="45"/>
        <v/>
      </c>
      <c r="J381" s="18" t="s">
        <v>85</v>
      </c>
      <c r="K381" s="11"/>
      <c r="L381" s="13" t="s">
        <v>31</v>
      </c>
      <c r="M381" s="13">
        <v>5.95</v>
      </c>
      <c r="N381" s="13">
        <v>5.94</v>
      </c>
      <c r="O381" s="13">
        <f t="shared" si="39"/>
        <v>-9.9999999999997868E-3</v>
      </c>
      <c r="P381" s="13">
        <v>-0.32</v>
      </c>
      <c r="Q381" s="13">
        <v>-0.33</v>
      </c>
      <c r="R381" s="13">
        <f t="shared" si="40"/>
        <v>1.0000000000000009E-2</v>
      </c>
      <c r="S381" s="13"/>
      <c r="T381" s="13"/>
      <c r="U381" s="13"/>
      <c r="V381" s="13"/>
      <c r="W381" s="13"/>
    </row>
    <row r="382" spans="1:23" x14ac:dyDescent="0.3">
      <c r="A382" s="18" t="str">
        <f>IF(K382="","",MAX($A$15:A381)+1)</f>
        <v/>
      </c>
      <c r="B382" s="18">
        <v>3</v>
      </c>
      <c r="C382" s="18" t="str">
        <f t="shared" si="41"/>
        <v/>
      </c>
      <c r="D382" s="18" t="str">
        <f>IF(INDEX([1]DataVD!$K$166:$K$242,MATCH($J382,[1]DataVD!$I$166:$I$242,0),1)=$M382,2,"")</f>
        <v/>
      </c>
      <c r="E382" s="18">
        <f t="shared" si="42"/>
        <v>3</v>
      </c>
      <c r="F382" s="18" t="str">
        <f t="shared" si="43"/>
        <v/>
      </c>
      <c r="G382" s="18" t="str">
        <f t="shared" si="44"/>
        <v/>
      </c>
      <c r="H382" s="18" t="str">
        <f>IF(INDEX([1]DataVD!$L$166:$L$242,MATCH($J382,[1]DataVD!$I$166:$I$242,0),1)=$M382,5,"")</f>
        <v/>
      </c>
      <c r="I382" s="25" t="str">
        <f t="shared" si="45"/>
        <v/>
      </c>
      <c r="J382" s="18" t="s">
        <v>85</v>
      </c>
      <c r="K382" s="11"/>
      <c r="L382" s="13" t="s">
        <v>31</v>
      </c>
      <c r="M382" s="13">
        <v>5.65</v>
      </c>
      <c r="N382" s="13">
        <v>5.63</v>
      </c>
      <c r="O382" s="13">
        <f t="shared" si="39"/>
        <v>-2.0000000000000462E-2</v>
      </c>
      <c r="P382" s="13">
        <v>-0.62</v>
      </c>
      <c r="Q382" s="13">
        <v>-0.6</v>
      </c>
      <c r="R382" s="13">
        <f t="shared" si="40"/>
        <v>-2.0000000000000018E-2</v>
      </c>
      <c r="S382" s="13"/>
      <c r="T382" s="13"/>
      <c r="U382" s="13"/>
      <c r="V382" s="13"/>
      <c r="W382" s="13"/>
    </row>
    <row r="383" spans="1:23" hidden="1" x14ac:dyDescent="0.3">
      <c r="A383" s="18" t="str">
        <f>IF(K383="","",MAX($A$15:A382)+1)</f>
        <v/>
      </c>
      <c r="B383" s="18">
        <v>2</v>
      </c>
      <c r="C383" s="18" t="str">
        <f t="shared" si="41"/>
        <v/>
      </c>
      <c r="D383" s="18" t="str">
        <f>IF(INDEX([1]DataVD!$K$166:$K$242,MATCH($J383,[1]DataVD!$I$166:$I$242,0),1)=$M383,2,"")</f>
        <v/>
      </c>
      <c r="E383" s="18" t="str">
        <f t="shared" si="42"/>
        <v/>
      </c>
      <c r="F383" s="18" t="str">
        <f t="shared" si="43"/>
        <v/>
      </c>
      <c r="G383" s="18" t="str">
        <f t="shared" si="44"/>
        <v/>
      </c>
      <c r="H383" s="18" t="str">
        <f>IF(INDEX([1]DataVD!$L$166:$L$242,MATCH($J383,[1]DataVD!$I$166:$I$242,0),1)=$M383,5,"")</f>
        <v/>
      </c>
      <c r="I383" s="25" t="str">
        <f t="shared" si="45"/>
        <v/>
      </c>
      <c r="J383" s="18" t="s">
        <v>85</v>
      </c>
      <c r="K383" s="11"/>
      <c r="L383" s="13" t="s">
        <v>31</v>
      </c>
      <c r="M383" s="13">
        <v>3</v>
      </c>
      <c r="N383" s="13">
        <v>3.01</v>
      </c>
      <c r="O383" s="13">
        <f t="shared" si="39"/>
        <v>9.9999999999997868E-3</v>
      </c>
      <c r="P383" s="13">
        <v>-0.61</v>
      </c>
      <c r="Q383" s="13">
        <v>-0.61</v>
      </c>
      <c r="R383" s="13">
        <f t="shared" si="40"/>
        <v>0</v>
      </c>
      <c r="S383" s="13"/>
      <c r="T383" s="13"/>
      <c r="U383" s="13"/>
      <c r="V383" s="13"/>
      <c r="W383" s="13"/>
    </row>
    <row r="384" spans="1:23" hidden="1" x14ac:dyDescent="0.3">
      <c r="A384" s="18" t="str">
        <f>IF(K384="","",MAX($A$15:A383)+1)</f>
        <v/>
      </c>
      <c r="B384" s="18">
        <v>1</v>
      </c>
      <c r="C384" s="18" t="str">
        <f t="shared" si="41"/>
        <v/>
      </c>
      <c r="D384" s="18" t="str">
        <f>IF(INDEX([1]DataVD!$K$166:$K$242,MATCH($J384,[1]DataVD!$I$166:$I$242,0),1)=$M384,2,"")</f>
        <v/>
      </c>
      <c r="E384" s="18" t="str">
        <f t="shared" si="42"/>
        <v/>
      </c>
      <c r="F384" s="18" t="str">
        <f t="shared" si="43"/>
        <v/>
      </c>
      <c r="G384" s="18" t="str">
        <f t="shared" si="44"/>
        <v/>
      </c>
      <c r="H384" s="18" t="str">
        <f>IF(INDEX([1]DataVD!$L$166:$L$242,MATCH($J384,[1]DataVD!$I$166:$I$242,0),1)=$M384,5,"")</f>
        <v/>
      </c>
      <c r="I384" s="25" t="str">
        <f t="shared" si="45"/>
        <v/>
      </c>
      <c r="J384" s="18" t="s">
        <v>85</v>
      </c>
      <c r="K384" s="11"/>
      <c r="L384" s="13" t="s">
        <v>31</v>
      </c>
      <c r="M384" s="13">
        <v>1.75</v>
      </c>
      <c r="N384" s="13">
        <v>1.71</v>
      </c>
      <c r="O384" s="13">
        <f t="shared" si="39"/>
        <v>-4.0000000000000036E-2</v>
      </c>
      <c r="P384" s="13">
        <v>0.66</v>
      </c>
      <c r="Q384" s="13">
        <v>0.68</v>
      </c>
      <c r="R384" s="13">
        <f t="shared" si="40"/>
        <v>2.0000000000000018E-2</v>
      </c>
      <c r="S384" s="13"/>
      <c r="T384" s="13"/>
      <c r="U384" s="13"/>
      <c r="V384" s="13"/>
      <c r="W384" s="13"/>
    </row>
    <row r="385" spans="1:23" x14ac:dyDescent="0.3">
      <c r="A385" s="18" t="str">
        <f>IF(K385="","",MAX($A$15:A384)+1)</f>
        <v/>
      </c>
      <c r="B385" s="18">
        <v>0</v>
      </c>
      <c r="C385" s="18" t="str">
        <f t="shared" si="41"/>
        <v/>
      </c>
      <c r="D385" s="18" t="str">
        <f>IF(INDEX([1]DataVD!$K$166:$K$242,MATCH($J385,[1]DataVD!$I$166:$I$242,0),1)=$M385,2,"")</f>
        <v/>
      </c>
      <c r="E385" s="18" t="str">
        <f t="shared" si="42"/>
        <v/>
      </c>
      <c r="F385" s="18">
        <f t="shared" si="43"/>
        <v>0</v>
      </c>
      <c r="G385" s="18" t="str">
        <f t="shared" si="44"/>
        <v/>
      </c>
      <c r="H385" s="18" t="str">
        <f>IF(INDEX([1]DataVD!$L$166:$L$242,MATCH($J385,[1]DataVD!$I$166:$I$242,0),1)=$M385,5,"")</f>
        <v/>
      </c>
      <c r="I385" s="25" t="str">
        <f t="shared" si="45"/>
        <v/>
      </c>
      <c r="J385" s="18" t="s">
        <v>85</v>
      </c>
      <c r="K385" s="11"/>
      <c r="L385" s="13" t="s">
        <v>32</v>
      </c>
      <c r="M385" s="13">
        <v>0</v>
      </c>
      <c r="N385" s="13">
        <v>0</v>
      </c>
      <c r="O385" s="13">
        <f t="shared" si="39"/>
        <v>0</v>
      </c>
      <c r="P385" s="13">
        <v>0.67</v>
      </c>
      <c r="Q385" s="13">
        <v>0.65</v>
      </c>
      <c r="R385" s="13">
        <f t="shared" si="40"/>
        <v>-2.0000000000000018E-2</v>
      </c>
      <c r="S385" s="13"/>
      <c r="T385" s="13"/>
      <c r="U385" s="13"/>
      <c r="V385" s="13"/>
      <c r="W385" s="13"/>
    </row>
    <row r="386" spans="1:23" hidden="1" x14ac:dyDescent="0.3">
      <c r="A386" s="18" t="str">
        <f>IF(K386="","",MAX($A$15:A385)+1)</f>
        <v/>
      </c>
      <c r="B386" s="18">
        <v>1</v>
      </c>
      <c r="C386" s="18" t="str">
        <f t="shared" si="41"/>
        <v/>
      </c>
      <c r="D386" s="18" t="str">
        <f>IF(INDEX([1]DataVD!$K$166:$K$242,MATCH($J386,[1]DataVD!$I$166:$I$242,0),1)=$M386,2,"")</f>
        <v/>
      </c>
      <c r="E386" s="18" t="str">
        <f t="shared" si="42"/>
        <v/>
      </c>
      <c r="F386" s="18" t="str">
        <f t="shared" si="43"/>
        <v/>
      </c>
      <c r="G386" s="18" t="str">
        <f t="shared" si="44"/>
        <v/>
      </c>
      <c r="H386" s="18" t="str">
        <f>IF(INDEX([1]DataVD!$L$166:$L$242,MATCH($J386,[1]DataVD!$I$166:$I$242,0),1)=$M386,5,"")</f>
        <v/>
      </c>
      <c r="I386" s="25" t="str">
        <f t="shared" si="45"/>
        <v/>
      </c>
      <c r="J386" s="18" t="s">
        <v>85</v>
      </c>
      <c r="K386" s="11"/>
      <c r="L386" s="13" t="s">
        <v>33</v>
      </c>
      <c r="M386" s="13">
        <v>3.52</v>
      </c>
      <c r="N386" s="13">
        <v>3.55</v>
      </c>
      <c r="O386" s="13">
        <f t="shared" si="39"/>
        <v>2.9999999999999805E-2</v>
      </c>
      <c r="P386" s="13">
        <v>0.65</v>
      </c>
      <c r="Q386" s="13">
        <v>0.66</v>
      </c>
      <c r="R386" s="13">
        <f t="shared" si="40"/>
        <v>1.0000000000000009E-2</v>
      </c>
      <c r="S386" s="13"/>
      <c r="T386" s="13"/>
      <c r="U386" s="13"/>
      <c r="V386" s="13"/>
      <c r="W386" s="13"/>
    </row>
    <row r="387" spans="1:23" hidden="1" x14ac:dyDescent="0.3">
      <c r="A387" s="18" t="str">
        <f>IF(K387="","",MAX($A$15:A386)+1)</f>
        <v/>
      </c>
      <c r="B387" s="18">
        <v>2</v>
      </c>
      <c r="C387" s="18" t="str">
        <f t="shared" si="41"/>
        <v/>
      </c>
      <c r="D387" s="18" t="str">
        <f>IF(INDEX([1]DataVD!$K$166:$K$242,MATCH($J387,[1]DataVD!$I$166:$I$242,0),1)=$M387,2,"")</f>
        <v/>
      </c>
      <c r="E387" s="18" t="str">
        <f t="shared" si="42"/>
        <v/>
      </c>
      <c r="F387" s="18" t="str">
        <f t="shared" si="43"/>
        <v/>
      </c>
      <c r="G387" s="18" t="str">
        <f t="shared" si="44"/>
        <v/>
      </c>
      <c r="H387" s="18" t="str">
        <f>IF(INDEX([1]DataVD!$L$166:$L$242,MATCH($J387,[1]DataVD!$I$166:$I$242,0),1)=$M387,5,"")</f>
        <v/>
      </c>
      <c r="I387" s="25" t="str">
        <f t="shared" si="45"/>
        <v/>
      </c>
      <c r="J387" s="18" t="s">
        <v>85</v>
      </c>
      <c r="K387" s="11"/>
      <c r="L387" s="13" t="s">
        <v>33</v>
      </c>
      <c r="M387" s="13">
        <v>4.7300000000000004</v>
      </c>
      <c r="N387" s="13">
        <v>4.7</v>
      </c>
      <c r="O387" s="13">
        <f t="shared" si="39"/>
        <v>-3.0000000000000249E-2</v>
      </c>
      <c r="P387" s="13">
        <v>-0.59</v>
      </c>
      <c r="Q387" s="13">
        <v>-0.56999999999999995</v>
      </c>
      <c r="R387" s="13">
        <f t="shared" si="40"/>
        <v>-2.0000000000000018E-2</v>
      </c>
      <c r="S387" s="13"/>
      <c r="T387" s="13"/>
      <c r="U387" s="13"/>
      <c r="V387" s="13"/>
      <c r="W387" s="13"/>
    </row>
    <row r="388" spans="1:23" x14ac:dyDescent="0.3">
      <c r="A388" s="18" t="str">
        <f>IF(K388="","",MAX($A$15:A387)+1)</f>
        <v/>
      </c>
      <c r="B388" s="18">
        <v>3</v>
      </c>
      <c r="C388" s="18" t="str">
        <f t="shared" si="41"/>
        <v/>
      </c>
      <c r="D388" s="18" t="str">
        <f>IF(INDEX([1]DataVD!$K$166:$K$242,MATCH($J388,[1]DataVD!$I$166:$I$242,0),1)=$M388,2,"")</f>
        <v/>
      </c>
      <c r="E388" s="18" t="str">
        <f t="shared" si="42"/>
        <v/>
      </c>
      <c r="F388" s="18" t="str">
        <f t="shared" si="43"/>
        <v/>
      </c>
      <c r="G388" s="18">
        <f t="shared" si="44"/>
        <v>4</v>
      </c>
      <c r="H388" s="18" t="str">
        <f>IF(INDEX([1]DataVD!$L$166:$L$242,MATCH($J388,[1]DataVD!$I$166:$I$242,0),1)=$M388,5,"")</f>
        <v/>
      </c>
      <c r="I388" s="25" t="str">
        <f t="shared" si="45"/>
        <v/>
      </c>
      <c r="J388" s="18" t="s">
        <v>85</v>
      </c>
      <c r="K388" s="11"/>
      <c r="L388" s="13" t="s">
        <v>33</v>
      </c>
      <c r="M388" s="13">
        <v>5.6</v>
      </c>
      <c r="N388" s="13">
        <v>5.6</v>
      </c>
      <c r="O388" s="13">
        <f t="shared" si="39"/>
        <v>0</v>
      </c>
      <c r="P388" s="13">
        <v>-0.59</v>
      </c>
      <c r="Q388" s="13">
        <v>-0.57999999999999996</v>
      </c>
      <c r="R388" s="13">
        <f t="shared" si="40"/>
        <v>-1.0000000000000009E-2</v>
      </c>
      <c r="S388" s="13"/>
      <c r="T388" s="13"/>
      <c r="U388" s="13"/>
      <c r="V388" s="13"/>
      <c r="W388" s="13"/>
    </row>
    <row r="389" spans="1:23" x14ac:dyDescent="0.3">
      <c r="A389" s="18" t="str">
        <f>IF(K389="","",MAX($A$15:A388)+1)</f>
        <v/>
      </c>
      <c r="B389" s="18">
        <v>4</v>
      </c>
      <c r="C389" s="18" t="str">
        <f t="shared" si="41"/>
        <v/>
      </c>
      <c r="D389" s="18" t="str">
        <f>IF(INDEX([1]DataVD!$K$166:$K$242,MATCH($J389,[1]DataVD!$I$166:$I$242,0),1)=$M389,2,"")</f>
        <v/>
      </c>
      <c r="E389" s="18" t="str">
        <f t="shared" si="42"/>
        <v/>
      </c>
      <c r="F389" s="18" t="str">
        <f t="shared" si="43"/>
        <v/>
      </c>
      <c r="G389" s="18" t="str">
        <f t="shared" si="44"/>
        <v/>
      </c>
      <c r="H389" s="18">
        <f>IF(INDEX([1]DataVD!$L$166:$L$242,MATCH($J389,[1]DataVD!$I$166:$I$242,0),1)=$M389,5,"")</f>
        <v>5</v>
      </c>
      <c r="I389" s="25" t="str">
        <f t="shared" si="45"/>
        <v/>
      </c>
      <c r="J389" s="18" t="s">
        <v>85</v>
      </c>
      <c r="K389" s="11"/>
      <c r="L389" s="13" t="s">
        <v>33</v>
      </c>
      <c r="M389" s="13">
        <v>5.89</v>
      </c>
      <c r="N389" s="13">
        <v>5.89</v>
      </c>
      <c r="O389" s="13">
        <f t="shared" si="39"/>
        <v>0</v>
      </c>
      <c r="P389" s="13">
        <v>-0.28999999999999998</v>
      </c>
      <c r="Q389" s="13">
        <v>-0.3</v>
      </c>
      <c r="R389" s="13">
        <f t="shared" si="40"/>
        <v>1.0000000000000009E-2</v>
      </c>
      <c r="S389" s="13"/>
      <c r="T389" s="13"/>
      <c r="U389" s="13"/>
      <c r="V389" s="13"/>
      <c r="W389" s="13"/>
    </row>
    <row r="390" spans="1:23" hidden="1" x14ac:dyDescent="0.3">
      <c r="A390" s="18" t="str">
        <f>IF(K390="","",MAX($A$15:A389)+1)</f>
        <v/>
      </c>
      <c r="B390" s="18">
        <v>5</v>
      </c>
      <c r="C390" s="18" t="str">
        <f t="shared" si="41"/>
        <v/>
      </c>
      <c r="D390" s="18" t="str">
        <f>IF(INDEX([1]DataVD!$K$166:$K$242,MATCH($J390,[1]DataVD!$I$166:$I$242,0),1)=$M390,2,"")</f>
        <v/>
      </c>
      <c r="E390" s="18" t="str">
        <f t="shared" si="42"/>
        <v/>
      </c>
      <c r="F390" s="18" t="str">
        <f t="shared" si="43"/>
        <v/>
      </c>
      <c r="G390" s="18" t="str">
        <f t="shared" si="44"/>
        <v/>
      </c>
      <c r="H390" s="18" t="str">
        <f>IF(INDEX([1]DataVD!$L$166:$L$242,MATCH($J390,[1]DataVD!$I$166:$I$242,0),1)=$M390,5,"")</f>
        <v/>
      </c>
      <c r="I390" s="25" t="str">
        <f t="shared" si="45"/>
        <v/>
      </c>
      <c r="J390" s="18" t="s">
        <v>85</v>
      </c>
      <c r="K390" s="11"/>
      <c r="L390" s="13" t="s">
        <v>33</v>
      </c>
      <c r="M390" s="13">
        <v>4.7300000000000004</v>
      </c>
      <c r="N390" s="13">
        <v>4.74</v>
      </c>
      <c r="O390" s="13">
        <f t="shared" si="39"/>
        <v>9.9999999999997868E-3</v>
      </c>
      <c r="P390" s="13">
        <v>-0.28999999999999998</v>
      </c>
      <c r="Q390" s="13">
        <v>-0.28999999999999998</v>
      </c>
      <c r="R390" s="13">
        <f t="shared" si="40"/>
        <v>0</v>
      </c>
      <c r="S390" s="13"/>
      <c r="T390" s="13"/>
      <c r="U390" s="13"/>
      <c r="V390" s="13"/>
      <c r="W390" s="13"/>
    </row>
    <row r="391" spans="1:23" x14ac:dyDescent="0.3">
      <c r="A391" s="18" t="str">
        <f>IF(K391="","",MAX($A$15:A390)+1)</f>
        <v/>
      </c>
      <c r="B391" s="18">
        <v>6</v>
      </c>
      <c r="C391" s="18" t="str">
        <f t="shared" si="41"/>
        <v/>
      </c>
      <c r="D391" s="18" t="str">
        <f>IF(INDEX([1]DataVD!$K$166:$K$242,MATCH($J391,[1]DataVD!$I$166:$I$242,0),1)=$M391,2,"")</f>
        <v/>
      </c>
      <c r="E391" s="18" t="str">
        <f t="shared" si="42"/>
        <v/>
      </c>
      <c r="F391" s="18" t="str">
        <f t="shared" si="43"/>
        <v/>
      </c>
      <c r="G391" s="18" t="str">
        <f t="shared" si="44"/>
        <v/>
      </c>
      <c r="H391" s="18" t="str">
        <f>IF(INDEX([1]DataVD!$L$166:$L$242,MATCH($J391,[1]DataVD!$I$166:$I$242,0),1)=$M391,5,"")</f>
        <v/>
      </c>
      <c r="I391" s="25">
        <f t="shared" si="45"/>
        <v>6</v>
      </c>
      <c r="J391" s="18" t="s">
        <v>85</v>
      </c>
      <c r="K391" s="11"/>
      <c r="L391" s="13" t="s">
        <v>33</v>
      </c>
      <c r="M391" s="13">
        <v>4.1500000000000004</v>
      </c>
      <c r="N391" s="13">
        <v>4.1500000000000004</v>
      </c>
      <c r="O391" s="13">
        <f t="shared" si="39"/>
        <v>0</v>
      </c>
      <c r="P391" s="13">
        <v>0.3</v>
      </c>
      <c r="Q391" s="13">
        <v>0.31</v>
      </c>
      <c r="R391" s="13">
        <f t="shared" si="40"/>
        <v>1.0000000000000009E-2</v>
      </c>
      <c r="S391" s="13"/>
      <c r="T391" s="13"/>
      <c r="U391" s="13"/>
      <c r="V391" s="13"/>
      <c r="W391" s="13"/>
    </row>
    <row r="392" spans="1:23" x14ac:dyDescent="0.3">
      <c r="A392" s="19">
        <f>IF(K392="","",MAX($A$15:A391)+1)</f>
        <v>36</v>
      </c>
      <c r="B392" s="19">
        <v>7</v>
      </c>
      <c r="C392" s="19">
        <f t="shared" si="41"/>
        <v>1</v>
      </c>
      <c r="D392" s="19" t="str">
        <f>IF(INDEX([1]DataVD!$K$166:$K$242,MATCH($J392,[1]DataVD!$I$166:$I$242,0),1)=$M392,2,"")</f>
        <v/>
      </c>
      <c r="E392" s="19" t="str">
        <f t="shared" si="42"/>
        <v/>
      </c>
      <c r="F392" s="19" t="str">
        <f t="shared" si="43"/>
        <v/>
      </c>
      <c r="G392" s="19" t="str">
        <f t="shared" si="44"/>
        <v/>
      </c>
      <c r="H392" s="19" t="str">
        <f>IF(INDEX([1]DataVD!$L$166:$L$242,MATCH($J392,[1]DataVD!$I$166:$I$242,0),1)=$M392,5,"")</f>
        <v/>
      </c>
      <c r="I392" s="25" t="str">
        <f t="shared" si="45"/>
        <v/>
      </c>
      <c r="J392" s="18" t="s">
        <v>86</v>
      </c>
      <c r="K392" s="15">
        <v>620</v>
      </c>
      <c r="L392" s="16" t="s">
        <v>31</v>
      </c>
      <c r="M392" s="16">
        <v>3.39</v>
      </c>
      <c r="N392" s="16">
        <v>3.41</v>
      </c>
      <c r="O392" s="16">
        <f t="shared" si="39"/>
        <v>2.0000000000000018E-2</v>
      </c>
      <c r="P392" s="16">
        <v>0.33</v>
      </c>
      <c r="Q392" s="16">
        <v>0.34</v>
      </c>
      <c r="R392" s="16">
        <f t="shared" si="40"/>
        <v>1.0000000000000009E-2</v>
      </c>
      <c r="S392" s="16">
        <v>2.69</v>
      </c>
      <c r="T392" s="16">
        <v>15.01</v>
      </c>
      <c r="U392" s="16">
        <v>5.28</v>
      </c>
      <c r="V392" s="16">
        <v>3.97</v>
      </c>
      <c r="W392" s="16"/>
    </row>
    <row r="393" spans="1:23" hidden="1" x14ac:dyDescent="0.3">
      <c r="A393" s="19" t="str">
        <f>IF(K393="","",MAX($A$15:A392)+1)</f>
        <v/>
      </c>
      <c r="B393" s="19">
        <v>6</v>
      </c>
      <c r="C393" s="19" t="str">
        <f t="shared" si="41"/>
        <v/>
      </c>
      <c r="D393" s="19" t="str">
        <f>IF(INDEX([1]DataVD!$K$166:$K$242,MATCH($J393,[1]DataVD!$I$166:$I$242,0),1)=$M393,2,"")</f>
        <v/>
      </c>
      <c r="E393" s="19" t="str">
        <f t="shared" si="42"/>
        <v/>
      </c>
      <c r="F393" s="19" t="str">
        <f t="shared" si="43"/>
        <v/>
      </c>
      <c r="G393" s="19" t="str">
        <f t="shared" si="44"/>
        <v/>
      </c>
      <c r="H393" s="19" t="str">
        <f>IF(INDEX([1]DataVD!$L$166:$L$242,MATCH($J393,[1]DataVD!$I$166:$I$242,0),1)=$M393,5,"")</f>
        <v/>
      </c>
      <c r="I393" s="25" t="str">
        <f t="shared" si="45"/>
        <v/>
      </c>
      <c r="J393" s="18" t="s">
        <v>86</v>
      </c>
      <c r="K393" s="14"/>
      <c r="L393" s="16" t="s">
        <v>31</v>
      </c>
      <c r="M393" s="16">
        <v>3.5</v>
      </c>
      <c r="N393" s="16">
        <v>3.5</v>
      </c>
      <c r="O393" s="16">
        <f t="shared" si="39"/>
        <v>0</v>
      </c>
      <c r="P393" s="16">
        <v>0.15</v>
      </c>
      <c r="Q393" s="16">
        <v>0.16</v>
      </c>
      <c r="R393" s="16">
        <f t="shared" si="40"/>
        <v>1.0000000000000009E-2</v>
      </c>
      <c r="S393" s="16"/>
      <c r="T393" s="16"/>
      <c r="U393" s="16"/>
      <c r="V393" s="16"/>
      <c r="W393" s="16"/>
    </row>
    <row r="394" spans="1:23" x14ac:dyDescent="0.3">
      <c r="A394" s="19" t="str">
        <f>IF(K394="","",MAX($A$15:A393)+1)</f>
        <v/>
      </c>
      <c r="B394" s="19">
        <v>5</v>
      </c>
      <c r="C394" s="19" t="str">
        <f t="shared" si="41"/>
        <v/>
      </c>
      <c r="D394" s="19">
        <f>IF(INDEX([1]DataVD!$K$166:$K$242,MATCH($J394,[1]DataVD!$I$166:$I$242,0),1)=$M394,2,"")</f>
        <v>2</v>
      </c>
      <c r="E394" s="19" t="str">
        <f t="shared" si="42"/>
        <v/>
      </c>
      <c r="F394" s="19" t="str">
        <f t="shared" si="43"/>
        <v/>
      </c>
      <c r="G394" s="19" t="str">
        <f t="shared" si="44"/>
        <v/>
      </c>
      <c r="H394" s="19" t="str">
        <f>IF(INDEX([1]DataVD!$L$166:$L$242,MATCH($J394,[1]DataVD!$I$166:$I$242,0),1)=$M394,5,"")</f>
        <v/>
      </c>
      <c r="I394" s="25" t="str">
        <f t="shared" si="45"/>
        <v/>
      </c>
      <c r="J394" s="18" t="s">
        <v>86</v>
      </c>
      <c r="K394" s="14"/>
      <c r="L394" s="16" t="s">
        <v>31</v>
      </c>
      <c r="M394" s="16">
        <v>5.28</v>
      </c>
      <c r="N394" s="16">
        <v>5.33</v>
      </c>
      <c r="O394" s="16">
        <f t="shared" si="39"/>
        <v>4.9999999999999822E-2</v>
      </c>
      <c r="P394" s="16">
        <v>0.12</v>
      </c>
      <c r="Q394" s="16">
        <v>0.12</v>
      </c>
      <c r="R394" s="16">
        <f t="shared" si="40"/>
        <v>0</v>
      </c>
      <c r="S394" s="16"/>
      <c r="T394" s="16"/>
      <c r="U394" s="16"/>
      <c r="V394" s="16"/>
      <c r="W394" s="16"/>
    </row>
    <row r="395" spans="1:23" x14ac:dyDescent="0.3">
      <c r="A395" s="19" t="str">
        <f>IF(K395="","",MAX($A$15:A394)+1)</f>
        <v/>
      </c>
      <c r="B395" s="19">
        <v>4</v>
      </c>
      <c r="C395" s="19" t="str">
        <f t="shared" si="41"/>
        <v/>
      </c>
      <c r="D395" s="19" t="str">
        <f>IF(INDEX([1]DataVD!$K$166:$K$242,MATCH($J395,[1]DataVD!$I$166:$I$242,0),1)=$M395,2,"")</f>
        <v/>
      </c>
      <c r="E395" s="19">
        <f t="shared" si="42"/>
        <v>3</v>
      </c>
      <c r="F395" s="19" t="str">
        <f t="shared" si="43"/>
        <v/>
      </c>
      <c r="G395" s="19" t="str">
        <f t="shared" si="44"/>
        <v/>
      </c>
      <c r="H395" s="19" t="str">
        <f>IF(INDEX([1]DataVD!$L$166:$L$242,MATCH($J395,[1]DataVD!$I$166:$I$242,0),1)=$M395,5,"")</f>
        <v/>
      </c>
      <c r="I395" s="25" t="str">
        <f t="shared" si="45"/>
        <v/>
      </c>
      <c r="J395" s="18" t="s">
        <v>86</v>
      </c>
      <c r="K395" s="14"/>
      <c r="L395" s="16" t="s">
        <v>31</v>
      </c>
      <c r="M395" s="16">
        <v>4.9800000000000004</v>
      </c>
      <c r="N395" s="16">
        <v>4.9400000000000004</v>
      </c>
      <c r="O395" s="16">
        <f t="shared" si="39"/>
        <v>-4.0000000000000036E-2</v>
      </c>
      <c r="P395" s="16">
        <v>-0.18</v>
      </c>
      <c r="Q395" s="16">
        <v>-0.17</v>
      </c>
      <c r="R395" s="16">
        <f t="shared" si="40"/>
        <v>-9.9999999999999811E-3</v>
      </c>
      <c r="S395" s="16"/>
      <c r="T395" s="16"/>
      <c r="U395" s="16"/>
      <c r="V395" s="16"/>
      <c r="W395" s="16"/>
    </row>
    <row r="396" spans="1:23" hidden="1" x14ac:dyDescent="0.3">
      <c r="A396" s="19" t="str">
        <f>IF(K396="","",MAX($A$15:A395)+1)</f>
        <v/>
      </c>
      <c r="B396" s="19">
        <v>3</v>
      </c>
      <c r="C396" s="19" t="str">
        <f t="shared" si="41"/>
        <v/>
      </c>
      <c r="D396" s="19" t="str">
        <f>IF(INDEX([1]DataVD!$K$166:$K$242,MATCH($J396,[1]DataVD!$I$166:$I$242,0),1)=$M396,2,"")</f>
        <v/>
      </c>
      <c r="E396" s="19" t="str">
        <f t="shared" si="42"/>
        <v/>
      </c>
      <c r="F396" s="19" t="str">
        <f t="shared" si="43"/>
        <v/>
      </c>
      <c r="G396" s="19" t="str">
        <f t="shared" si="44"/>
        <v/>
      </c>
      <c r="H396" s="19" t="str">
        <f>IF(INDEX([1]DataVD!$L$166:$L$242,MATCH($J396,[1]DataVD!$I$166:$I$242,0),1)=$M396,5,"")</f>
        <v/>
      </c>
      <c r="I396" s="25" t="str">
        <f t="shared" si="45"/>
        <v/>
      </c>
      <c r="J396" s="18" t="s">
        <v>86</v>
      </c>
      <c r="K396" s="14"/>
      <c r="L396" s="16" t="s">
        <v>31</v>
      </c>
      <c r="M396" s="16">
        <v>3.5</v>
      </c>
      <c r="N396" s="16">
        <v>3.48</v>
      </c>
      <c r="O396" s="16">
        <f t="shared" si="39"/>
        <v>-2.0000000000000018E-2</v>
      </c>
      <c r="P396" s="16">
        <v>-0.15</v>
      </c>
      <c r="Q396" s="16">
        <v>-0.16</v>
      </c>
      <c r="R396" s="16">
        <f t="shared" si="40"/>
        <v>1.0000000000000009E-2</v>
      </c>
      <c r="S396" s="16"/>
      <c r="T396" s="16"/>
      <c r="U396" s="16"/>
      <c r="V396" s="16"/>
      <c r="W396" s="16"/>
    </row>
    <row r="397" spans="1:23" hidden="1" x14ac:dyDescent="0.3">
      <c r="A397" s="19" t="str">
        <f>IF(K397="","",MAX($A$15:A396)+1)</f>
        <v/>
      </c>
      <c r="B397" s="19">
        <v>2</v>
      </c>
      <c r="C397" s="19" t="str">
        <f t="shared" si="41"/>
        <v/>
      </c>
      <c r="D397" s="19" t="str">
        <f>IF(INDEX([1]DataVD!$K$166:$K$242,MATCH($J397,[1]DataVD!$I$166:$I$242,0),1)=$M397,2,"")</f>
        <v/>
      </c>
      <c r="E397" s="19" t="str">
        <f t="shared" si="42"/>
        <v/>
      </c>
      <c r="F397" s="19" t="str">
        <f t="shared" si="43"/>
        <v/>
      </c>
      <c r="G397" s="19" t="str">
        <f t="shared" si="44"/>
        <v/>
      </c>
      <c r="H397" s="19" t="str">
        <f>IF(INDEX([1]DataVD!$L$166:$L$242,MATCH($J397,[1]DataVD!$I$166:$I$242,0),1)=$M397,5,"")</f>
        <v/>
      </c>
      <c r="I397" s="25" t="str">
        <f t="shared" si="45"/>
        <v/>
      </c>
      <c r="J397" s="18" t="s">
        <v>86</v>
      </c>
      <c r="K397" s="14"/>
      <c r="L397" s="16" t="s">
        <v>31</v>
      </c>
      <c r="M397" s="16">
        <v>3.04</v>
      </c>
      <c r="N397" s="16">
        <v>3.06</v>
      </c>
      <c r="O397" s="16">
        <f t="shared" si="39"/>
        <v>2.0000000000000018E-2</v>
      </c>
      <c r="P397" s="16">
        <v>0.6</v>
      </c>
      <c r="Q397" s="16">
        <v>0.6</v>
      </c>
      <c r="R397" s="16">
        <f t="shared" si="40"/>
        <v>0</v>
      </c>
      <c r="S397" s="16"/>
      <c r="T397" s="16"/>
      <c r="U397" s="16"/>
      <c r="V397" s="16"/>
      <c r="W397" s="16"/>
    </row>
    <row r="398" spans="1:23" hidden="1" x14ac:dyDescent="0.3">
      <c r="A398" s="19" t="str">
        <f>IF(K398="","",MAX($A$15:A397)+1)</f>
        <v/>
      </c>
      <c r="B398" s="19">
        <v>1</v>
      </c>
      <c r="C398" s="19" t="str">
        <f t="shared" si="41"/>
        <v/>
      </c>
      <c r="D398" s="19" t="str">
        <f>IF(INDEX([1]DataVD!$K$166:$K$242,MATCH($J398,[1]DataVD!$I$166:$I$242,0),1)=$M398,2,"")</f>
        <v/>
      </c>
      <c r="E398" s="19" t="str">
        <f t="shared" si="42"/>
        <v/>
      </c>
      <c r="F398" s="19" t="str">
        <f t="shared" si="43"/>
        <v/>
      </c>
      <c r="G398" s="19" t="str">
        <f t="shared" si="44"/>
        <v/>
      </c>
      <c r="H398" s="19" t="str">
        <f>IF(INDEX([1]DataVD!$L$166:$L$242,MATCH($J398,[1]DataVD!$I$166:$I$242,0),1)=$M398,5,"")</f>
        <v/>
      </c>
      <c r="I398" s="25" t="str">
        <f t="shared" si="45"/>
        <v/>
      </c>
      <c r="J398" s="18" t="s">
        <v>86</v>
      </c>
      <c r="K398" s="14"/>
      <c r="L398" s="16" t="s">
        <v>31</v>
      </c>
      <c r="M398" s="16">
        <v>1.36</v>
      </c>
      <c r="N398" s="16">
        <v>1.35</v>
      </c>
      <c r="O398" s="16">
        <f t="shared" ref="O398:O461" si="46">ABS(N398)-ABS(M398)</f>
        <v>-1.0000000000000009E-2</v>
      </c>
      <c r="P398" s="16">
        <v>0.71</v>
      </c>
      <c r="Q398" s="16">
        <v>0.7</v>
      </c>
      <c r="R398" s="16">
        <f t="shared" ref="R398:R461" si="47">ABS(Q398)-ABS(P398)</f>
        <v>-1.0000000000000009E-2</v>
      </c>
      <c r="S398" s="16"/>
      <c r="T398" s="16"/>
      <c r="U398" s="16"/>
      <c r="V398" s="16"/>
      <c r="W398" s="16"/>
    </row>
    <row r="399" spans="1:23" x14ac:dyDescent="0.3">
      <c r="A399" s="19" t="str">
        <f>IF(K399="","",MAX($A$15:A398)+1)</f>
        <v/>
      </c>
      <c r="B399" s="19">
        <v>0</v>
      </c>
      <c r="C399" s="19" t="str">
        <f t="shared" ref="C399:C462" si="48">IF(K399&gt;0,1,"")</f>
        <v/>
      </c>
      <c r="D399" s="19" t="str">
        <f>IF(INDEX([1]DataVD!$K$166:$K$242,MATCH($J399,[1]DataVD!$I$166:$I$242,0),1)=$M399,2,"")</f>
        <v/>
      </c>
      <c r="E399" s="19" t="str">
        <f t="shared" ref="E399:E462" si="49">IF(D398=2,3,"")</f>
        <v/>
      </c>
      <c r="F399" s="19">
        <f t="shared" ref="F399:F462" si="50">IF(L399="Tim",0,"")</f>
        <v>0</v>
      </c>
      <c r="G399" s="19" t="str">
        <f t="shared" ref="G399:G462" si="51">IF(H400=5,4,"")</f>
        <v/>
      </c>
      <c r="H399" s="19" t="str">
        <f>IF(INDEX([1]DataVD!$L$166:$L$242,MATCH($J399,[1]DataVD!$I$166:$I$242,0),1)=$M399,5,"")</f>
        <v/>
      </c>
      <c r="I399" s="25" t="str">
        <f t="shared" ref="I399:I462" si="52">IF(K400&gt;0,6,"")</f>
        <v/>
      </c>
      <c r="J399" s="18" t="s">
        <v>86</v>
      </c>
      <c r="K399" s="14"/>
      <c r="L399" s="16" t="s">
        <v>32</v>
      </c>
      <c r="M399" s="16">
        <v>0</v>
      </c>
      <c r="N399" s="16">
        <v>0</v>
      </c>
      <c r="O399" s="16">
        <f t="shared" si="46"/>
        <v>0</v>
      </c>
      <c r="P399" s="16">
        <v>-0.42</v>
      </c>
      <c r="Q399" s="16">
        <v>-0.4</v>
      </c>
      <c r="R399" s="16">
        <f t="shared" si="47"/>
        <v>-1.9999999999999962E-2</v>
      </c>
      <c r="S399" s="16"/>
      <c r="T399" s="16"/>
      <c r="U399" s="16"/>
      <c r="V399" s="16"/>
      <c r="W399" s="16"/>
    </row>
    <row r="400" spans="1:23" hidden="1" x14ac:dyDescent="0.3">
      <c r="A400" s="19" t="str">
        <f>IF(K400="","",MAX($A$15:A399)+1)</f>
        <v/>
      </c>
      <c r="B400" s="19">
        <v>1</v>
      </c>
      <c r="C400" s="19" t="str">
        <f t="shared" si="48"/>
        <v/>
      </c>
      <c r="D400" s="19" t="str">
        <f>IF(INDEX([1]DataVD!$K$166:$K$242,MATCH($J400,[1]DataVD!$I$166:$I$242,0),1)=$M400,2,"")</f>
        <v/>
      </c>
      <c r="E400" s="19" t="str">
        <f t="shared" si="49"/>
        <v/>
      </c>
      <c r="F400" s="19" t="str">
        <f t="shared" si="50"/>
        <v/>
      </c>
      <c r="G400" s="19" t="str">
        <f t="shared" si="51"/>
        <v/>
      </c>
      <c r="H400" s="19" t="str">
        <f>IF(INDEX([1]DataVD!$L$166:$L$242,MATCH($J400,[1]DataVD!$I$166:$I$242,0),1)=$M400,5,"")</f>
        <v/>
      </c>
      <c r="I400" s="25" t="str">
        <f t="shared" si="52"/>
        <v/>
      </c>
      <c r="J400" s="18" t="s">
        <v>86</v>
      </c>
      <c r="K400" s="14"/>
      <c r="L400" s="16" t="s">
        <v>33</v>
      </c>
      <c r="M400" s="16">
        <v>2</v>
      </c>
      <c r="N400" s="16">
        <v>1.97</v>
      </c>
      <c r="O400" s="16">
        <f t="shared" si="46"/>
        <v>-3.0000000000000027E-2</v>
      </c>
      <c r="P400" s="16">
        <v>-0.43</v>
      </c>
      <c r="Q400" s="16">
        <v>-0.43</v>
      </c>
      <c r="R400" s="16">
        <f t="shared" si="47"/>
        <v>0</v>
      </c>
      <c r="S400" s="16"/>
      <c r="T400" s="16"/>
      <c r="U400" s="16"/>
      <c r="V400" s="16"/>
      <c r="W400" s="16"/>
    </row>
    <row r="401" spans="1:23" hidden="1" x14ac:dyDescent="0.3">
      <c r="A401" s="19" t="str">
        <f>IF(K401="","",MAX($A$15:A400)+1)</f>
        <v/>
      </c>
      <c r="B401" s="19">
        <v>2</v>
      </c>
      <c r="C401" s="19" t="str">
        <f t="shared" si="48"/>
        <v/>
      </c>
      <c r="D401" s="19" t="str">
        <f>IF(INDEX([1]DataVD!$K$166:$K$242,MATCH($J401,[1]DataVD!$I$166:$I$242,0),1)=$M401,2,"")</f>
        <v/>
      </c>
      <c r="E401" s="19" t="str">
        <f t="shared" si="49"/>
        <v/>
      </c>
      <c r="F401" s="19" t="str">
        <f t="shared" si="50"/>
        <v/>
      </c>
      <c r="G401" s="19" t="str">
        <f t="shared" si="51"/>
        <v/>
      </c>
      <c r="H401" s="19" t="str">
        <f>IF(INDEX([1]DataVD!$L$166:$L$242,MATCH($J401,[1]DataVD!$I$166:$I$242,0),1)=$M401,5,"")</f>
        <v/>
      </c>
      <c r="I401" s="25" t="str">
        <f t="shared" si="52"/>
        <v/>
      </c>
      <c r="J401" s="18" t="s">
        <v>86</v>
      </c>
      <c r="K401" s="14"/>
      <c r="L401" s="16" t="s">
        <v>33</v>
      </c>
      <c r="M401" s="16">
        <v>2.63</v>
      </c>
      <c r="N401" s="16">
        <v>2.64</v>
      </c>
      <c r="O401" s="16">
        <f t="shared" si="46"/>
        <v>1.0000000000000231E-2</v>
      </c>
      <c r="P401" s="16">
        <v>0.72</v>
      </c>
      <c r="Q401" s="16">
        <v>0.72</v>
      </c>
      <c r="R401" s="16">
        <f t="shared" si="47"/>
        <v>0</v>
      </c>
      <c r="S401" s="16"/>
      <c r="T401" s="16"/>
      <c r="U401" s="16"/>
      <c r="V401" s="16"/>
      <c r="W401" s="16"/>
    </row>
    <row r="402" spans="1:23" x14ac:dyDescent="0.3">
      <c r="A402" s="19" t="str">
        <f>IF(K402="","",MAX($A$15:A401)+1)</f>
        <v/>
      </c>
      <c r="B402" s="19">
        <v>3</v>
      </c>
      <c r="C402" s="19" t="str">
        <f t="shared" si="48"/>
        <v/>
      </c>
      <c r="D402" s="19" t="str">
        <f>IF(INDEX([1]DataVD!$K$166:$K$242,MATCH($J402,[1]DataVD!$I$166:$I$242,0),1)=$M402,2,"")</f>
        <v/>
      </c>
      <c r="E402" s="19" t="str">
        <f t="shared" si="49"/>
        <v/>
      </c>
      <c r="F402" s="19" t="str">
        <f t="shared" si="50"/>
        <v/>
      </c>
      <c r="G402" s="19">
        <f t="shared" si="51"/>
        <v>4</v>
      </c>
      <c r="H402" s="19" t="str">
        <f>IF(INDEX([1]DataVD!$L$166:$L$242,MATCH($J402,[1]DataVD!$I$166:$I$242,0),1)=$M402,5,"")</f>
        <v/>
      </c>
      <c r="I402" s="25" t="str">
        <f t="shared" si="52"/>
        <v/>
      </c>
      <c r="J402" s="18" t="s">
        <v>86</v>
      </c>
      <c r="K402" s="14"/>
      <c r="L402" s="16" t="s">
        <v>33</v>
      </c>
      <c r="M402" s="16">
        <v>3.67</v>
      </c>
      <c r="N402" s="16">
        <v>3.69</v>
      </c>
      <c r="O402" s="16">
        <f t="shared" si="46"/>
        <v>2.0000000000000018E-2</v>
      </c>
      <c r="P402" s="16">
        <v>0.69</v>
      </c>
      <c r="Q402" s="16">
        <v>0.67</v>
      </c>
      <c r="R402" s="16">
        <f t="shared" si="47"/>
        <v>-1.9999999999999907E-2</v>
      </c>
      <c r="S402" s="16"/>
      <c r="T402" s="16"/>
      <c r="U402" s="16"/>
      <c r="V402" s="16"/>
      <c r="W402" s="16"/>
    </row>
    <row r="403" spans="1:23" x14ac:dyDescent="0.3">
      <c r="A403" s="19" t="str">
        <f>IF(K403="","",MAX($A$15:A402)+1)</f>
        <v/>
      </c>
      <c r="B403" s="19">
        <v>4</v>
      </c>
      <c r="C403" s="19" t="str">
        <f t="shared" si="48"/>
        <v/>
      </c>
      <c r="D403" s="19" t="str">
        <f>IF(INDEX([1]DataVD!$K$166:$K$242,MATCH($J403,[1]DataVD!$I$166:$I$242,0),1)=$M403,2,"")</f>
        <v/>
      </c>
      <c r="E403" s="19" t="str">
        <f t="shared" si="49"/>
        <v/>
      </c>
      <c r="F403" s="19" t="str">
        <f t="shared" si="50"/>
        <v/>
      </c>
      <c r="G403" s="19" t="str">
        <f t="shared" si="51"/>
        <v/>
      </c>
      <c r="H403" s="19">
        <f>IF(INDEX([1]DataVD!$L$166:$L$242,MATCH($J403,[1]DataVD!$I$166:$I$242,0),1)=$M403,5,"")</f>
        <v>5</v>
      </c>
      <c r="I403" s="25" t="str">
        <f t="shared" si="52"/>
        <v/>
      </c>
      <c r="J403" s="18" t="s">
        <v>86</v>
      </c>
      <c r="K403" s="14"/>
      <c r="L403" s="16" t="s">
        <v>33</v>
      </c>
      <c r="M403" s="16">
        <v>3.97</v>
      </c>
      <c r="N403" s="16">
        <v>3.95</v>
      </c>
      <c r="O403" s="16">
        <f t="shared" si="46"/>
        <v>-2.0000000000000018E-2</v>
      </c>
      <c r="P403" s="16">
        <v>0.99</v>
      </c>
      <c r="Q403" s="16">
        <v>0.97</v>
      </c>
      <c r="R403" s="16">
        <f t="shared" si="47"/>
        <v>-2.0000000000000018E-2</v>
      </c>
      <c r="S403" s="16"/>
      <c r="T403" s="16"/>
      <c r="U403" s="16"/>
      <c r="V403" s="16"/>
      <c r="W403" s="16"/>
    </row>
    <row r="404" spans="1:23" hidden="1" x14ac:dyDescent="0.3">
      <c r="A404" s="19" t="str">
        <f>IF(K404="","",MAX($A$15:A403)+1)</f>
        <v/>
      </c>
      <c r="B404" s="19">
        <v>5</v>
      </c>
      <c r="C404" s="19" t="str">
        <f t="shared" si="48"/>
        <v/>
      </c>
      <c r="D404" s="19" t="str">
        <f>IF(INDEX([1]DataVD!$K$166:$K$242,MATCH($J404,[1]DataVD!$I$166:$I$242,0),1)=$M404,2,"")</f>
        <v/>
      </c>
      <c r="E404" s="19" t="str">
        <f t="shared" si="49"/>
        <v/>
      </c>
      <c r="F404" s="19" t="str">
        <f t="shared" si="50"/>
        <v/>
      </c>
      <c r="G404" s="19" t="str">
        <f t="shared" si="51"/>
        <v/>
      </c>
      <c r="H404" s="19" t="str">
        <f>IF(INDEX([1]DataVD!$L$166:$L$242,MATCH($J404,[1]DataVD!$I$166:$I$242,0),1)=$M404,5,"")</f>
        <v/>
      </c>
      <c r="I404" s="25" t="str">
        <f t="shared" si="52"/>
        <v/>
      </c>
      <c r="J404" s="18" t="s">
        <v>86</v>
      </c>
      <c r="K404" s="14"/>
      <c r="L404" s="16" t="s">
        <v>33</v>
      </c>
      <c r="M404" s="16">
        <v>2.63</v>
      </c>
      <c r="N404" s="16">
        <v>2.66</v>
      </c>
      <c r="O404" s="16">
        <f t="shared" si="46"/>
        <v>3.0000000000000249E-2</v>
      </c>
      <c r="P404" s="16">
        <v>1.02</v>
      </c>
      <c r="Q404" s="16">
        <v>1.04</v>
      </c>
      <c r="R404" s="16">
        <f t="shared" si="47"/>
        <v>2.0000000000000018E-2</v>
      </c>
      <c r="S404" s="16"/>
      <c r="T404" s="16"/>
      <c r="U404" s="16"/>
      <c r="V404" s="16"/>
      <c r="W404" s="16"/>
    </row>
    <row r="405" spans="1:23" x14ac:dyDescent="0.3">
      <c r="A405" s="19" t="str">
        <f>IF(K405="","",MAX($A$15:A404)+1)</f>
        <v/>
      </c>
      <c r="B405" s="19">
        <v>6</v>
      </c>
      <c r="C405" s="19" t="str">
        <f t="shared" si="48"/>
        <v/>
      </c>
      <c r="D405" s="19" t="str">
        <f>IF(INDEX([1]DataVD!$K$166:$K$242,MATCH($J405,[1]DataVD!$I$166:$I$242,0),1)=$M405,2,"")</f>
        <v/>
      </c>
      <c r="E405" s="19" t="str">
        <f t="shared" si="49"/>
        <v/>
      </c>
      <c r="F405" s="19" t="str">
        <f t="shared" si="50"/>
        <v/>
      </c>
      <c r="G405" s="19" t="str">
        <f t="shared" si="51"/>
        <v/>
      </c>
      <c r="H405" s="19" t="str">
        <f>IF(INDEX([1]DataVD!$L$166:$L$242,MATCH($J405,[1]DataVD!$I$166:$I$242,0),1)=$M405,5,"")</f>
        <v/>
      </c>
      <c r="I405" s="25">
        <f t="shared" si="52"/>
        <v>6</v>
      </c>
      <c r="J405" s="18" t="s">
        <v>86</v>
      </c>
      <c r="K405" s="14"/>
      <c r="L405" s="16" t="s">
        <v>33</v>
      </c>
      <c r="M405" s="16">
        <v>2.31</v>
      </c>
      <c r="N405" s="16">
        <v>2.29</v>
      </c>
      <c r="O405" s="16">
        <f t="shared" si="46"/>
        <v>-2.0000000000000018E-2</v>
      </c>
      <c r="P405" s="16">
        <v>0.44</v>
      </c>
      <c r="Q405" s="16">
        <v>0.43</v>
      </c>
      <c r="R405" s="16">
        <f t="shared" si="47"/>
        <v>-1.0000000000000009E-2</v>
      </c>
      <c r="S405" s="16"/>
      <c r="T405" s="16"/>
      <c r="U405" s="16"/>
      <c r="V405" s="16"/>
      <c r="W405" s="16"/>
    </row>
    <row r="406" spans="1:23" x14ac:dyDescent="0.3">
      <c r="A406" s="18">
        <f>IF(K406="","",MAX($A$15:A405)+1)</f>
        <v>37</v>
      </c>
      <c r="B406" s="18">
        <v>6</v>
      </c>
      <c r="C406" s="18">
        <f t="shared" si="48"/>
        <v>1</v>
      </c>
      <c r="D406" s="18" t="str">
        <f>IF(INDEX([1]DataVD!$K$166:$K$242,MATCH($J406,[1]DataVD!$I$166:$I$242,0),1)=$M406,2,"")</f>
        <v/>
      </c>
      <c r="E406" s="18" t="str">
        <f t="shared" si="49"/>
        <v/>
      </c>
      <c r="F406" s="18" t="str">
        <f t="shared" si="50"/>
        <v/>
      </c>
      <c r="G406" s="18" t="str">
        <f t="shared" si="51"/>
        <v/>
      </c>
      <c r="H406" s="18" t="str">
        <f>IF(INDEX([1]DataVD!$L$166:$L$242,MATCH($J406,[1]DataVD!$I$166:$I$242,0),1)=$M406,5,"")</f>
        <v/>
      </c>
      <c r="I406" s="25" t="str">
        <f t="shared" si="52"/>
        <v/>
      </c>
      <c r="J406" s="18" t="s">
        <v>87</v>
      </c>
      <c r="K406" s="12">
        <v>640</v>
      </c>
      <c r="L406" s="13" t="s">
        <v>31</v>
      </c>
      <c r="M406" s="13">
        <v>3.95</v>
      </c>
      <c r="N406" s="13">
        <v>3.95</v>
      </c>
      <c r="O406" s="13">
        <f t="shared" si="46"/>
        <v>0</v>
      </c>
      <c r="P406" s="13">
        <v>-0.24</v>
      </c>
      <c r="Q406" s="13">
        <v>-0.24</v>
      </c>
      <c r="R406" s="13">
        <f t="shared" si="47"/>
        <v>0</v>
      </c>
      <c r="S406" s="13">
        <v>0.02</v>
      </c>
      <c r="T406" s="13">
        <v>14.68</v>
      </c>
      <c r="U406" s="13">
        <v>5.92</v>
      </c>
      <c r="V406" s="13">
        <v>3.93</v>
      </c>
      <c r="W406" s="13"/>
    </row>
    <row r="407" spans="1:23" hidden="1" x14ac:dyDescent="0.3">
      <c r="A407" s="18" t="str">
        <f>IF(K407="","",MAX($A$15:A406)+1)</f>
        <v/>
      </c>
      <c r="B407" s="18">
        <v>5</v>
      </c>
      <c r="C407" s="18" t="str">
        <f t="shared" si="48"/>
        <v/>
      </c>
      <c r="D407" s="18" t="str">
        <f>IF(INDEX([1]DataVD!$K$166:$K$242,MATCH($J407,[1]DataVD!$I$166:$I$242,0),1)=$M407,2,"")</f>
        <v/>
      </c>
      <c r="E407" s="18" t="str">
        <f t="shared" si="49"/>
        <v/>
      </c>
      <c r="F407" s="18" t="str">
        <f t="shared" si="50"/>
        <v/>
      </c>
      <c r="G407" s="18" t="str">
        <f t="shared" si="51"/>
        <v/>
      </c>
      <c r="H407" s="18" t="str">
        <f>IF(INDEX([1]DataVD!$L$166:$L$242,MATCH($J407,[1]DataVD!$I$166:$I$242,0),1)=$M407,5,"")</f>
        <v/>
      </c>
      <c r="I407" s="25" t="str">
        <f t="shared" si="52"/>
        <v/>
      </c>
      <c r="J407" s="18" t="s">
        <v>87</v>
      </c>
      <c r="K407" s="11"/>
      <c r="L407" s="13" t="s">
        <v>31</v>
      </c>
      <c r="M407" s="13">
        <v>4</v>
      </c>
      <c r="N407" s="13">
        <v>3.98</v>
      </c>
      <c r="O407" s="13">
        <f t="shared" si="46"/>
        <v>-2.0000000000000018E-2</v>
      </c>
      <c r="P407" s="13">
        <v>-0.3</v>
      </c>
      <c r="Q407" s="13">
        <v>-0.32</v>
      </c>
      <c r="R407" s="13">
        <f t="shared" si="47"/>
        <v>2.0000000000000018E-2</v>
      </c>
      <c r="S407" s="13"/>
      <c r="T407" s="13"/>
      <c r="U407" s="13"/>
      <c r="V407" s="13"/>
      <c r="W407" s="13"/>
    </row>
    <row r="408" spans="1:23" x14ac:dyDescent="0.3">
      <c r="A408" s="18" t="str">
        <f>IF(K408="","",MAX($A$15:A407)+1)</f>
        <v/>
      </c>
      <c r="B408" s="18">
        <v>4</v>
      </c>
      <c r="C408" s="18" t="str">
        <f t="shared" si="48"/>
        <v/>
      </c>
      <c r="D408" s="18">
        <f>IF(INDEX([1]DataVD!$K$166:$K$242,MATCH($J408,[1]DataVD!$I$166:$I$242,0),1)=$M408,2,"")</f>
        <v>2</v>
      </c>
      <c r="E408" s="18" t="str">
        <f t="shared" si="49"/>
        <v/>
      </c>
      <c r="F408" s="18" t="str">
        <f t="shared" si="50"/>
        <v/>
      </c>
      <c r="G408" s="18" t="str">
        <f t="shared" si="51"/>
        <v/>
      </c>
      <c r="H408" s="18" t="str">
        <f>IF(INDEX([1]DataVD!$L$166:$L$242,MATCH($J408,[1]DataVD!$I$166:$I$242,0),1)=$M408,5,"")</f>
        <v/>
      </c>
      <c r="I408" s="25" t="str">
        <f t="shared" si="52"/>
        <v/>
      </c>
      <c r="J408" s="18" t="s">
        <v>87</v>
      </c>
      <c r="K408" s="11"/>
      <c r="L408" s="13" t="s">
        <v>31</v>
      </c>
      <c r="M408" s="13">
        <v>5.92</v>
      </c>
      <c r="N408" s="13">
        <v>5.93</v>
      </c>
      <c r="O408" s="13">
        <f t="shared" si="46"/>
        <v>9.9999999999997868E-3</v>
      </c>
      <c r="P408" s="13">
        <v>-0.31</v>
      </c>
      <c r="Q408" s="13">
        <v>-0.32</v>
      </c>
      <c r="R408" s="13">
        <f t="shared" si="47"/>
        <v>1.0000000000000009E-2</v>
      </c>
      <c r="S408" s="13"/>
      <c r="T408" s="13"/>
      <c r="U408" s="13"/>
      <c r="V408" s="13"/>
      <c r="W408" s="13"/>
    </row>
    <row r="409" spans="1:23" x14ac:dyDescent="0.3">
      <c r="A409" s="18" t="str">
        <f>IF(K409="","",MAX($A$15:A408)+1)</f>
        <v/>
      </c>
      <c r="B409" s="18">
        <v>3</v>
      </c>
      <c r="C409" s="18" t="str">
        <f t="shared" si="48"/>
        <v/>
      </c>
      <c r="D409" s="18" t="str">
        <f>IF(INDEX([1]DataVD!$K$166:$K$242,MATCH($J409,[1]DataVD!$I$166:$I$242,0),1)=$M409,2,"")</f>
        <v/>
      </c>
      <c r="E409" s="18">
        <f t="shared" si="49"/>
        <v>3</v>
      </c>
      <c r="F409" s="18" t="str">
        <f t="shared" si="50"/>
        <v/>
      </c>
      <c r="G409" s="18" t="str">
        <f t="shared" si="51"/>
        <v/>
      </c>
      <c r="H409" s="18" t="str">
        <f>IF(INDEX([1]DataVD!$L$166:$L$242,MATCH($J409,[1]DataVD!$I$166:$I$242,0),1)=$M409,5,"")</f>
        <v/>
      </c>
      <c r="I409" s="25" t="str">
        <f t="shared" si="52"/>
        <v/>
      </c>
      <c r="J409" s="18" t="s">
        <v>87</v>
      </c>
      <c r="K409" s="11"/>
      <c r="L409" s="13" t="s">
        <v>31</v>
      </c>
      <c r="M409" s="13">
        <v>5.62</v>
      </c>
      <c r="N409" s="13">
        <v>5.62</v>
      </c>
      <c r="O409" s="13">
        <f t="shared" si="46"/>
        <v>0</v>
      </c>
      <c r="P409" s="13">
        <v>-0.61</v>
      </c>
      <c r="Q409" s="13">
        <v>-0.59</v>
      </c>
      <c r="R409" s="13">
        <f t="shared" si="47"/>
        <v>-2.0000000000000018E-2</v>
      </c>
      <c r="S409" s="13"/>
      <c r="T409" s="13"/>
      <c r="U409" s="13"/>
      <c r="V409" s="13"/>
      <c r="W409" s="13"/>
    </row>
    <row r="410" spans="1:23" hidden="1" x14ac:dyDescent="0.3">
      <c r="A410" s="18" t="str">
        <f>IF(K410="","",MAX($A$15:A409)+1)</f>
        <v/>
      </c>
      <c r="B410" s="18">
        <v>2</v>
      </c>
      <c r="C410" s="18" t="str">
        <f t="shared" si="48"/>
        <v/>
      </c>
      <c r="D410" s="18" t="str">
        <f>IF(INDEX([1]DataVD!$K$166:$K$242,MATCH($J410,[1]DataVD!$I$166:$I$242,0),1)=$M410,2,"")</f>
        <v/>
      </c>
      <c r="E410" s="18" t="str">
        <f t="shared" si="49"/>
        <v/>
      </c>
      <c r="F410" s="18" t="str">
        <f t="shared" si="50"/>
        <v/>
      </c>
      <c r="G410" s="18" t="str">
        <f t="shared" si="51"/>
        <v/>
      </c>
      <c r="H410" s="18" t="str">
        <f>IF(INDEX([1]DataVD!$L$166:$L$242,MATCH($J410,[1]DataVD!$I$166:$I$242,0),1)=$M410,5,"")</f>
        <v/>
      </c>
      <c r="I410" s="25" t="str">
        <f t="shared" si="52"/>
        <v/>
      </c>
      <c r="J410" s="18" t="s">
        <v>87</v>
      </c>
      <c r="K410" s="11"/>
      <c r="L410" s="13" t="s">
        <v>31</v>
      </c>
      <c r="M410" s="13">
        <v>4</v>
      </c>
      <c r="N410" s="13">
        <v>3.99</v>
      </c>
      <c r="O410" s="13">
        <f t="shared" si="46"/>
        <v>-9.9999999999997868E-3</v>
      </c>
      <c r="P410" s="13">
        <v>-0.6</v>
      </c>
      <c r="Q410" s="13">
        <v>-0.6</v>
      </c>
      <c r="R410" s="13">
        <f t="shared" si="47"/>
        <v>0</v>
      </c>
      <c r="S410" s="13"/>
      <c r="T410" s="13"/>
      <c r="U410" s="13"/>
      <c r="V410" s="13"/>
      <c r="W410" s="13"/>
    </row>
    <row r="411" spans="1:23" hidden="1" x14ac:dyDescent="0.3">
      <c r="A411" s="18" t="str">
        <f>IF(K411="","",MAX($A$15:A410)+1)</f>
        <v/>
      </c>
      <c r="B411" s="18">
        <v>1</v>
      </c>
      <c r="C411" s="18" t="str">
        <f t="shared" si="48"/>
        <v/>
      </c>
      <c r="D411" s="18" t="str">
        <f>IF(INDEX([1]DataVD!$K$166:$K$242,MATCH($J411,[1]DataVD!$I$166:$I$242,0),1)=$M411,2,"")</f>
        <v/>
      </c>
      <c r="E411" s="18" t="str">
        <f t="shared" si="49"/>
        <v/>
      </c>
      <c r="F411" s="18" t="str">
        <f t="shared" si="50"/>
        <v/>
      </c>
      <c r="G411" s="18" t="str">
        <f t="shared" si="51"/>
        <v/>
      </c>
      <c r="H411" s="18" t="str">
        <f>IF(INDEX([1]DataVD!$L$166:$L$242,MATCH($J411,[1]DataVD!$I$166:$I$242,0),1)=$M411,5,"")</f>
        <v/>
      </c>
      <c r="I411" s="25" t="str">
        <f t="shared" si="52"/>
        <v/>
      </c>
      <c r="J411" s="18" t="s">
        <v>87</v>
      </c>
      <c r="K411" s="11"/>
      <c r="L411" s="13" t="s">
        <v>31</v>
      </c>
      <c r="M411" s="13">
        <v>3.06</v>
      </c>
      <c r="N411" s="13">
        <v>3.05</v>
      </c>
      <c r="O411" s="13">
        <f t="shared" si="46"/>
        <v>-1.0000000000000231E-2</v>
      </c>
      <c r="P411" s="13">
        <v>0.6</v>
      </c>
      <c r="Q411" s="13">
        <v>0.57999999999999996</v>
      </c>
      <c r="R411" s="13">
        <f t="shared" si="47"/>
        <v>-2.0000000000000018E-2</v>
      </c>
      <c r="S411" s="13"/>
      <c r="T411" s="13"/>
      <c r="U411" s="13"/>
      <c r="V411" s="13"/>
      <c r="W411" s="13"/>
    </row>
    <row r="412" spans="1:23" x14ac:dyDescent="0.3">
      <c r="A412" s="18" t="str">
        <f>IF(K412="","",MAX($A$15:A411)+1)</f>
        <v/>
      </c>
      <c r="B412" s="18">
        <v>0</v>
      </c>
      <c r="C412" s="18" t="str">
        <f t="shared" si="48"/>
        <v/>
      </c>
      <c r="D412" s="18" t="str">
        <f>IF(INDEX([1]DataVD!$K$166:$K$242,MATCH($J412,[1]DataVD!$I$166:$I$242,0),1)=$M412,2,"")</f>
        <v/>
      </c>
      <c r="E412" s="18" t="str">
        <f t="shared" si="49"/>
        <v/>
      </c>
      <c r="F412" s="18">
        <f t="shared" si="50"/>
        <v>0</v>
      </c>
      <c r="G412" s="18" t="str">
        <f t="shared" si="51"/>
        <v/>
      </c>
      <c r="H412" s="18" t="str">
        <f>IF(INDEX([1]DataVD!$L$166:$L$242,MATCH($J412,[1]DataVD!$I$166:$I$242,0),1)=$M412,5,"")</f>
        <v/>
      </c>
      <c r="I412" s="25" t="str">
        <f t="shared" si="52"/>
        <v/>
      </c>
      <c r="J412" s="18" t="s">
        <v>87</v>
      </c>
      <c r="K412" s="11"/>
      <c r="L412" s="13" t="s">
        <v>32</v>
      </c>
      <c r="M412" s="13">
        <v>0</v>
      </c>
      <c r="N412" s="13">
        <v>0</v>
      </c>
      <c r="O412" s="13">
        <f t="shared" si="46"/>
        <v>0</v>
      </c>
      <c r="P412" s="13">
        <v>0.71</v>
      </c>
      <c r="Q412" s="13">
        <v>0.69</v>
      </c>
      <c r="R412" s="13">
        <f t="shared" si="47"/>
        <v>-2.0000000000000018E-2</v>
      </c>
      <c r="S412" s="13"/>
      <c r="T412" s="13"/>
      <c r="U412" s="13"/>
      <c r="V412" s="13"/>
      <c r="W412" s="13"/>
    </row>
    <row r="413" spans="1:23" x14ac:dyDescent="0.3">
      <c r="A413" s="18" t="str">
        <f>IF(K413="","",MAX($A$15:A412)+1)</f>
        <v/>
      </c>
      <c r="B413" s="18">
        <v>1</v>
      </c>
      <c r="C413" s="18" t="str">
        <f t="shared" si="48"/>
        <v/>
      </c>
      <c r="D413" s="18" t="str">
        <f>IF(INDEX([1]DataVD!$K$166:$K$242,MATCH($J413,[1]DataVD!$I$166:$I$242,0),1)=$M413,2,"")</f>
        <v/>
      </c>
      <c r="E413" s="18" t="str">
        <f t="shared" si="49"/>
        <v/>
      </c>
      <c r="F413" s="18" t="str">
        <f t="shared" si="50"/>
        <v/>
      </c>
      <c r="G413" s="18">
        <f t="shared" si="51"/>
        <v>4</v>
      </c>
      <c r="H413" s="18" t="str">
        <f>IF(INDEX([1]DataVD!$L$166:$L$242,MATCH($J413,[1]DataVD!$I$166:$I$242,0),1)=$M413,5,"")</f>
        <v/>
      </c>
      <c r="I413" s="25" t="str">
        <f t="shared" si="52"/>
        <v/>
      </c>
      <c r="J413" s="18" t="s">
        <v>87</v>
      </c>
      <c r="K413" s="11"/>
      <c r="L413" s="13" t="s">
        <v>33</v>
      </c>
      <c r="M413" s="13">
        <v>3.63</v>
      </c>
      <c r="N413" s="13">
        <v>3.59</v>
      </c>
      <c r="O413" s="13">
        <f t="shared" si="46"/>
        <v>-4.0000000000000036E-2</v>
      </c>
      <c r="P413" s="13">
        <v>0.72</v>
      </c>
      <c r="Q413" s="13">
        <v>0.71</v>
      </c>
      <c r="R413" s="13">
        <f t="shared" si="47"/>
        <v>-1.0000000000000009E-2</v>
      </c>
      <c r="S413" s="13"/>
      <c r="T413" s="13"/>
      <c r="U413" s="13"/>
      <c r="V413" s="13"/>
      <c r="W413" s="13"/>
    </row>
    <row r="414" spans="1:23" x14ac:dyDescent="0.3">
      <c r="A414" s="18" t="str">
        <f>IF(K414="","",MAX($A$15:A413)+1)</f>
        <v/>
      </c>
      <c r="B414" s="18">
        <v>2</v>
      </c>
      <c r="C414" s="18" t="str">
        <f t="shared" si="48"/>
        <v/>
      </c>
      <c r="D414" s="18" t="str">
        <f>IF(INDEX([1]DataVD!$K$166:$K$242,MATCH($J414,[1]DataVD!$I$166:$I$242,0),1)=$M414,2,"")</f>
        <v/>
      </c>
      <c r="E414" s="18" t="str">
        <f t="shared" si="49"/>
        <v/>
      </c>
      <c r="F414" s="18" t="str">
        <f t="shared" si="50"/>
        <v/>
      </c>
      <c r="G414" s="18" t="str">
        <f t="shared" si="51"/>
        <v/>
      </c>
      <c r="H414" s="18">
        <f>IF(INDEX([1]DataVD!$L$166:$L$242,MATCH($J414,[1]DataVD!$I$166:$I$242,0),1)=$M414,5,"")</f>
        <v>5</v>
      </c>
      <c r="I414" s="25" t="str">
        <f t="shared" si="52"/>
        <v/>
      </c>
      <c r="J414" s="18" t="s">
        <v>87</v>
      </c>
      <c r="K414" s="11"/>
      <c r="L414" s="13" t="s">
        <v>33</v>
      </c>
      <c r="M414" s="13">
        <v>3.92</v>
      </c>
      <c r="N414" s="13">
        <v>3.96</v>
      </c>
      <c r="O414" s="13">
        <f t="shared" si="46"/>
        <v>4.0000000000000036E-2</v>
      </c>
      <c r="P414" s="13">
        <v>1.02</v>
      </c>
      <c r="Q414" s="13">
        <v>1.01</v>
      </c>
      <c r="R414" s="13">
        <f t="shared" si="47"/>
        <v>-1.0000000000000009E-2</v>
      </c>
      <c r="S414" s="13"/>
      <c r="T414" s="13"/>
      <c r="U414" s="13"/>
      <c r="V414" s="13"/>
      <c r="W414" s="13"/>
    </row>
    <row r="415" spans="1:23" x14ac:dyDescent="0.3">
      <c r="A415" s="18" t="str">
        <f>IF(K415="","",MAX($A$15:A414)+1)</f>
        <v/>
      </c>
      <c r="B415" s="18">
        <v>3</v>
      </c>
      <c r="C415" s="18" t="str">
        <f t="shared" si="48"/>
        <v/>
      </c>
      <c r="D415" s="18" t="str">
        <f>IF(INDEX([1]DataVD!$K$166:$K$242,MATCH($J415,[1]DataVD!$I$166:$I$242,0),1)=$M415,2,"")</f>
        <v/>
      </c>
      <c r="E415" s="18" t="str">
        <f t="shared" si="49"/>
        <v/>
      </c>
      <c r="F415" s="18" t="str">
        <f t="shared" si="50"/>
        <v/>
      </c>
      <c r="G415" s="18" t="str">
        <f t="shared" si="51"/>
        <v/>
      </c>
      <c r="H415" s="18" t="str">
        <f>IF(INDEX([1]DataVD!$L$166:$L$242,MATCH($J415,[1]DataVD!$I$166:$I$242,0),1)=$M415,5,"")</f>
        <v/>
      </c>
      <c r="I415" s="25">
        <f t="shared" si="52"/>
        <v>6</v>
      </c>
      <c r="J415" s="18" t="s">
        <v>87</v>
      </c>
      <c r="K415" s="11"/>
      <c r="L415" s="13" t="s">
        <v>33</v>
      </c>
      <c r="M415" s="13">
        <v>1.93</v>
      </c>
      <c r="N415" s="13">
        <v>1.89</v>
      </c>
      <c r="O415" s="13">
        <f t="shared" si="46"/>
        <v>-4.0000000000000036E-2</v>
      </c>
      <c r="P415" s="13">
        <v>1.01</v>
      </c>
      <c r="Q415" s="13">
        <v>0.99</v>
      </c>
      <c r="R415" s="13">
        <f t="shared" si="47"/>
        <v>-2.0000000000000018E-2</v>
      </c>
      <c r="S415" s="13"/>
      <c r="T415" s="13"/>
      <c r="U415" s="13"/>
      <c r="V415" s="13"/>
      <c r="W415" s="13"/>
    </row>
    <row r="416" spans="1:23" x14ac:dyDescent="0.3">
      <c r="A416" s="19">
        <f>IF(K416="","",MAX($A$15:A415)+1)</f>
        <v>38</v>
      </c>
      <c r="B416" s="19">
        <v>3</v>
      </c>
      <c r="C416" s="19">
        <f t="shared" si="48"/>
        <v>1</v>
      </c>
      <c r="D416" s="19" t="str">
        <f>IF(INDEX([1]DataVD!$K$166:$K$242,MATCH($J416,[1]DataVD!$I$166:$I$242,0),1)=$M416,2,"")</f>
        <v/>
      </c>
      <c r="E416" s="19" t="str">
        <f t="shared" si="49"/>
        <v/>
      </c>
      <c r="F416" s="19" t="str">
        <f t="shared" si="50"/>
        <v/>
      </c>
      <c r="G416" s="19" t="str">
        <f t="shared" si="51"/>
        <v/>
      </c>
      <c r="H416" s="19" t="str">
        <f>IF(INDEX([1]DataVD!$L$166:$L$242,MATCH($J416,[1]DataVD!$I$166:$I$242,0),1)=$M416,5,"")</f>
        <v/>
      </c>
      <c r="I416" s="25" t="str">
        <f t="shared" si="52"/>
        <v/>
      </c>
      <c r="J416" s="18" t="s">
        <v>88</v>
      </c>
      <c r="K416" s="15">
        <v>660</v>
      </c>
      <c r="L416" s="16" t="s">
        <v>31</v>
      </c>
      <c r="M416" s="16">
        <v>2.0499999999999998</v>
      </c>
      <c r="N416" s="16">
        <v>2.04</v>
      </c>
      <c r="O416" s="16">
        <f t="shared" si="46"/>
        <v>-9.9999999999997868E-3</v>
      </c>
      <c r="P416" s="16">
        <v>0.94</v>
      </c>
      <c r="Q416" s="16">
        <v>0.92</v>
      </c>
      <c r="R416" s="16">
        <f t="shared" si="47"/>
        <v>-1.9999999999999907E-2</v>
      </c>
      <c r="S416" s="16">
        <v>2.4700000000000002</v>
      </c>
      <c r="T416" s="16">
        <v>15</v>
      </c>
      <c r="U416" s="16">
        <v>4.05</v>
      </c>
      <c r="V416" s="16">
        <v>5.99</v>
      </c>
      <c r="W416" s="16"/>
    </row>
    <row r="417" spans="1:23" x14ac:dyDescent="0.3">
      <c r="A417" s="19" t="str">
        <f>IF(K417="","",MAX($A$15:A416)+1)</f>
        <v/>
      </c>
      <c r="B417" s="19">
        <v>2</v>
      </c>
      <c r="C417" s="19" t="str">
        <f t="shared" si="48"/>
        <v/>
      </c>
      <c r="D417" s="19">
        <f>IF(INDEX([1]DataVD!$K$166:$K$242,MATCH($J417,[1]DataVD!$I$166:$I$242,0),1)=$M417,2,"")</f>
        <v>2</v>
      </c>
      <c r="E417" s="19" t="str">
        <f t="shared" si="49"/>
        <v/>
      </c>
      <c r="F417" s="19" t="str">
        <f t="shared" si="50"/>
        <v/>
      </c>
      <c r="G417" s="19" t="str">
        <f t="shared" si="51"/>
        <v/>
      </c>
      <c r="H417" s="19" t="str">
        <f>IF(INDEX([1]DataVD!$L$166:$L$242,MATCH($J417,[1]DataVD!$I$166:$I$242,0),1)=$M417,5,"")</f>
        <v/>
      </c>
      <c r="I417" s="25" t="str">
        <f t="shared" si="52"/>
        <v/>
      </c>
      <c r="J417" s="18" t="s">
        <v>88</v>
      </c>
      <c r="K417" s="14"/>
      <c r="L417" s="16" t="s">
        <v>31</v>
      </c>
      <c r="M417" s="16">
        <v>4.05</v>
      </c>
      <c r="N417" s="16">
        <v>4.01</v>
      </c>
      <c r="O417" s="16">
        <f t="shared" si="46"/>
        <v>-4.0000000000000036E-2</v>
      </c>
      <c r="P417" s="16">
        <v>0.94</v>
      </c>
      <c r="Q417" s="16">
        <v>0.93</v>
      </c>
      <c r="R417" s="16">
        <f t="shared" si="47"/>
        <v>-9.9999999999998979E-3</v>
      </c>
      <c r="S417" s="16"/>
      <c r="T417" s="16"/>
      <c r="U417" s="16"/>
      <c r="V417" s="16"/>
      <c r="W417" s="16"/>
    </row>
    <row r="418" spans="1:23" x14ac:dyDescent="0.3">
      <c r="A418" s="19" t="str">
        <f>IF(K418="","",MAX($A$15:A417)+1)</f>
        <v/>
      </c>
      <c r="B418" s="19">
        <v>1</v>
      </c>
      <c r="C418" s="19" t="str">
        <f t="shared" si="48"/>
        <v/>
      </c>
      <c r="D418" s="19" t="str">
        <f>IF(INDEX([1]DataVD!$K$166:$K$242,MATCH($J418,[1]DataVD!$I$166:$I$242,0),1)=$M418,2,"")</f>
        <v/>
      </c>
      <c r="E418" s="19">
        <f t="shared" si="49"/>
        <v>3</v>
      </c>
      <c r="F418" s="19" t="str">
        <f t="shared" si="50"/>
        <v/>
      </c>
      <c r="G418" s="19" t="str">
        <f t="shared" si="51"/>
        <v/>
      </c>
      <c r="H418" s="19" t="str">
        <f>IF(INDEX([1]DataVD!$L$166:$L$242,MATCH($J418,[1]DataVD!$I$166:$I$242,0),1)=$M418,5,"")</f>
        <v/>
      </c>
      <c r="I418" s="25" t="str">
        <f t="shared" si="52"/>
        <v/>
      </c>
      <c r="J418" s="18" t="s">
        <v>88</v>
      </c>
      <c r="K418" s="14"/>
      <c r="L418" s="16" t="s">
        <v>31</v>
      </c>
      <c r="M418" s="16">
        <v>3.75</v>
      </c>
      <c r="N418" s="16">
        <v>3.8</v>
      </c>
      <c r="O418" s="16">
        <f t="shared" si="46"/>
        <v>4.9999999999999822E-2</v>
      </c>
      <c r="P418" s="16">
        <v>0.64</v>
      </c>
      <c r="Q418" s="16">
        <v>0.64</v>
      </c>
      <c r="R418" s="16">
        <f t="shared" si="47"/>
        <v>0</v>
      </c>
      <c r="S418" s="16"/>
      <c r="T418" s="16"/>
      <c r="U418" s="16"/>
      <c r="V418" s="16"/>
      <c r="W418" s="16"/>
    </row>
    <row r="419" spans="1:23" x14ac:dyDescent="0.3">
      <c r="A419" s="19" t="str">
        <f>IF(K419="","",MAX($A$15:A418)+1)</f>
        <v/>
      </c>
      <c r="B419" s="19">
        <v>0</v>
      </c>
      <c r="C419" s="19" t="str">
        <f t="shared" si="48"/>
        <v/>
      </c>
      <c r="D419" s="19" t="str">
        <f>IF(INDEX([1]DataVD!$K$166:$K$242,MATCH($J419,[1]DataVD!$I$166:$I$242,0),1)=$M419,2,"")</f>
        <v/>
      </c>
      <c r="E419" s="19" t="str">
        <f t="shared" si="49"/>
        <v/>
      </c>
      <c r="F419" s="19">
        <f t="shared" si="50"/>
        <v>0</v>
      </c>
      <c r="G419" s="19" t="str">
        <f t="shared" si="51"/>
        <v/>
      </c>
      <c r="H419" s="19" t="str">
        <f>IF(INDEX([1]DataVD!$L$166:$L$242,MATCH($J419,[1]DataVD!$I$166:$I$242,0),1)=$M419,5,"")</f>
        <v/>
      </c>
      <c r="I419" s="25" t="str">
        <f t="shared" si="52"/>
        <v/>
      </c>
      <c r="J419" s="18" t="s">
        <v>88</v>
      </c>
      <c r="K419" s="14"/>
      <c r="L419" s="16" t="s">
        <v>32</v>
      </c>
      <c r="M419" s="16">
        <v>0</v>
      </c>
      <c r="N419" s="16">
        <v>0</v>
      </c>
      <c r="O419" s="16">
        <f t="shared" si="46"/>
        <v>0</v>
      </c>
      <c r="P419" s="16">
        <v>0.63</v>
      </c>
      <c r="Q419" s="16">
        <v>0.62</v>
      </c>
      <c r="R419" s="16">
        <f t="shared" si="47"/>
        <v>-1.0000000000000009E-2</v>
      </c>
      <c r="S419" s="16"/>
      <c r="T419" s="16"/>
      <c r="U419" s="16"/>
      <c r="V419" s="16"/>
      <c r="W419" s="16"/>
    </row>
    <row r="420" spans="1:23" hidden="1" x14ac:dyDescent="0.3">
      <c r="A420" s="19" t="str">
        <f>IF(K420="","",MAX($A$15:A419)+1)</f>
        <v/>
      </c>
      <c r="B420" s="19">
        <v>1</v>
      </c>
      <c r="C420" s="19" t="str">
        <f t="shared" si="48"/>
        <v/>
      </c>
      <c r="D420" s="19" t="str">
        <f>IF(INDEX([1]DataVD!$K$166:$K$242,MATCH($J420,[1]DataVD!$I$166:$I$242,0),1)=$M420,2,"")</f>
        <v/>
      </c>
      <c r="E420" s="19" t="str">
        <f t="shared" si="49"/>
        <v/>
      </c>
      <c r="F420" s="19" t="str">
        <f t="shared" si="50"/>
        <v/>
      </c>
      <c r="G420" s="19" t="str">
        <f t="shared" si="51"/>
        <v/>
      </c>
      <c r="H420" s="19" t="str">
        <f>IF(INDEX([1]DataVD!$L$166:$L$242,MATCH($J420,[1]DataVD!$I$166:$I$242,0),1)=$M420,5,"")</f>
        <v/>
      </c>
      <c r="I420" s="25" t="str">
        <f t="shared" si="52"/>
        <v/>
      </c>
      <c r="J420" s="18" t="s">
        <v>88</v>
      </c>
      <c r="K420" s="14"/>
      <c r="L420" s="16" t="s">
        <v>33</v>
      </c>
      <c r="M420" s="16">
        <v>1.04</v>
      </c>
      <c r="N420" s="16">
        <v>1.03</v>
      </c>
      <c r="O420" s="16">
        <f t="shared" si="46"/>
        <v>-1.0000000000000009E-2</v>
      </c>
      <c r="P420" s="16">
        <v>0.56000000000000005</v>
      </c>
      <c r="Q420" s="16">
        <v>0.56000000000000005</v>
      </c>
      <c r="R420" s="16">
        <f t="shared" si="47"/>
        <v>0</v>
      </c>
      <c r="S420" s="16"/>
      <c r="T420" s="16"/>
      <c r="U420" s="16"/>
      <c r="V420" s="16"/>
      <c r="W420" s="16"/>
    </row>
    <row r="421" spans="1:23" hidden="1" x14ac:dyDescent="0.3">
      <c r="A421" s="19" t="str">
        <f>IF(K421="","",MAX($A$15:A420)+1)</f>
        <v/>
      </c>
      <c r="B421" s="19">
        <v>2</v>
      </c>
      <c r="C421" s="19" t="str">
        <f t="shared" si="48"/>
        <v/>
      </c>
      <c r="D421" s="19" t="str">
        <f>IF(INDEX([1]DataVD!$K$166:$K$242,MATCH($J421,[1]DataVD!$I$166:$I$242,0),1)=$M421,2,"")</f>
        <v/>
      </c>
      <c r="E421" s="19" t="str">
        <f t="shared" si="49"/>
        <v/>
      </c>
      <c r="F421" s="19" t="str">
        <f t="shared" si="50"/>
        <v/>
      </c>
      <c r="G421" s="19" t="str">
        <f t="shared" si="51"/>
        <v/>
      </c>
      <c r="H421" s="19" t="str">
        <f>IF(INDEX([1]DataVD!$L$166:$L$242,MATCH($J421,[1]DataVD!$I$166:$I$242,0),1)=$M421,5,"")</f>
        <v/>
      </c>
      <c r="I421" s="25" t="str">
        <f t="shared" si="52"/>
        <v/>
      </c>
      <c r="J421" s="18" t="s">
        <v>88</v>
      </c>
      <c r="K421" s="14"/>
      <c r="L421" s="16" t="s">
        <v>33</v>
      </c>
      <c r="M421" s="16">
        <v>1.66</v>
      </c>
      <c r="N421" s="16">
        <v>1.62</v>
      </c>
      <c r="O421" s="16">
        <f t="shared" si="46"/>
        <v>-3.9999999999999813E-2</v>
      </c>
      <c r="P421" s="16">
        <v>-0.62</v>
      </c>
      <c r="Q421" s="16">
        <v>-0.62</v>
      </c>
      <c r="R421" s="16">
        <f t="shared" si="47"/>
        <v>0</v>
      </c>
      <c r="S421" s="16"/>
      <c r="T421" s="16"/>
      <c r="U421" s="16"/>
      <c r="V421" s="16"/>
      <c r="W421" s="16"/>
    </row>
    <row r="422" spans="1:23" x14ac:dyDescent="0.3">
      <c r="A422" s="19" t="str">
        <f>IF(K422="","",MAX($A$15:A421)+1)</f>
        <v/>
      </c>
      <c r="B422" s="19">
        <v>3</v>
      </c>
      <c r="C422" s="19" t="str">
        <f t="shared" si="48"/>
        <v/>
      </c>
      <c r="D422" s="19" t="str">
        <f>IF(INDEX([1]DataVD!$K$166:$K$242,MATCH($J422,[1]DataVD!$I$166:$I$242,0),1)=$M422,2,"")</f>
        <v/>
      </c>
      <c r="E422" s="19" t="str">
        <f t="shared" si="49"/>
        <v/>
      </c>
      <c r="F422" s="19" t="str">
        <f t="shared" si="50"/>
        <v/>
      </c>
      <c r="G422" s="19">
        <f t="shared" si="51"/>
        <v>4</v>
      </c>
      <c r="H422" s="19" t="str">
        <f>IF(INDEX([1]DataVD!$L$166:$L$242,MATCH($J422,[1]DataVD!$I$166:$I$242,0),1)=$M422,5,"")</f>
        <v/>
      </c>
      <c r="I422" s="25" t="str">
        <f t="shared" si="52"/>
        <v/>
      </c>
      <c r="J422" s="18" t="s">
        <v>88</v>
      </c>
      <c r="K422" s="14"/>
      <c r="L422" s="16" t="s">
        <v>33</v>
      </c>
      <c r="M422" s="16">
        <v>5.69</v>
      </c>
      <c r="N422" s="16">
        <v>5.68</v>
      </c>
      <c r="O422" s="16">
        <f t="shared" si="46"/>
        <v>-1.0000000000000675E-2</v>
      </c>
      <c r="P422" s="16">
        <v>-0.65</v>
      </c>
      <c r="Q422" s="16">
        <v>-0.63</v>
      </c>
      <c r="R422" s="16">
        <f t="shared" si="47"/>
        <v>-2.0000000000000018E-2</v>
      </c>
      <c r="S422" s="16"/>
      <c r="T422" s="16"/>
      <c r="U422" s="16"/>
      <c r="V422" s="16"/>
      <c r="W422" s="16"/>
    </row>
    <row r="423" spans="1:23" x14ac:dyDescent="0.3">
      <c r="A423" s="19" t="str">
        <f>IF(K423="","",MAX($A$15:A422)+1)</f>
        <v/>
      </c>
      <c r="B423" s="19">
        <v>4</v>
      </c>
      <c r="C423" s="19" t="str">
        <f t="shared" si="48"/>
        <v/>
      </c>
      <c r="D423" s="19" t="str">
        <f>IF(INDEX([1]DataVD!$K$166:$K$242,MATCH($J423,[1]DataVD!$I$166:$I$242,0),1)=$M423,2,"")</f>
        <v/>
      </c>
      <c r="E423" s="19" t="str">
        <f t="shared" si="49"/>
        <v/>
      </c>
      <c r="F423" s="19" t="str">
        <f t="shared" si="50"/>
        <v/>
      </c>
      <c r="G423" s="19" t="str">
        <f t="shared" si="51"/>
        <v/>
      </c>
      <c r="H423" s="19">
        <f>IF(INDEX([1]DataVD!$L$166:$L$242,MATCH($J423,[1]DataVD!$I$166:$I$242,0),1)=$M423,5,"")</f>
        <v>5</v>
      </c>
      <c r="I423" s="25" t="str">
        <f t="shared" si="52"/>
        <v/>
      </c>
      <c r="J423" s="18" t="s">
        <v>88</v>
      </c>
      <c r="K423" s="14"/>
      <c r="L423" s="16" t="s">
        <v>33</v>
      </c>
      <c r="M423" s="16">
        <v>5.98</v>
      </c>
      <c r="N423" s="16">
        <v>5.97</v>
      </c>
      <c r="O423" s="16">
        <f t="shared" si="46"/>
        <v>-1.0000000000000675E-2</v>
      </c>
      <c r="P423" s="16">
        <v>-0.36</v>
      </c>
      <c r="Q423" s="16">
        <v>-0.37</v>
      </c>
      <c r="R423" s="16">
        <f t="shared" si="47"/>
        <v>1.0000000000000009E-2</v>
      </c>
      <c r="S423" s="16"/>
      <c r="T423" s="16"/>
      <c r="U423" s="16"/>
      <c r="V423" s="16"/>
      <c r="W423" s="16"/>
    </row>
    <row r="424" spans="1:23" x14ac:dyDescent="0.3">
      <c r="A424" s="19" t="str">
        <f>IF(K424="","",MAX($A$15:A423)+1)</f>
        <v/>
      </c>
      <c r="B424" s="19">
        <v>5</v>
      </c>
      <c r="C424" s="19" t="str">
        <f t="shared" si="48"/>
        <v/>
      </c>
      <c r="D424" s="19" t="str">
        <f>IF(INDEX([1]DataVD!$K$166:$K$242,MATCH($J424,[1]DataVD!$I$166:$I$242,0),1)=$M424,2,"")</f>
        <v/>
      </c>
      <c r="E424" s="19" t="str">
        <f t="shared" si="49"/>
        <v/>
      </c>
      <c r="F424" s="19" t="str">
        <f t="shared" si="50"/>
        <v/>
      </c>
      <c r="G424" s="19" t="str">
        <f t="shared" si="51"/>
        <v/>
      </c>
      <c r="H424" s="19" t="str">
        <f>IF(INDEX([1]DataVD!$L$166:$L$242,MATCH($J424,[1]DataVD!$I$166:$I$242,0),1)=$M424,5,"")</f>
        <v/>
      </c>
      <c r="I424" s="25">
        <f t="shared" si="52"/>
        <v>6</v>
      </c>
      <c r="J424" s="18" t="s">
        <v>88</v>
      </c>
      <c r="K424" s="14"/>
      <c r="L424" s="16" t="s">
        <v>33</v>
      </c>
      <c r="M424" s="16">
        <v>3.99</v>
      </c>
      <c r="N424" s="16">
        <v>3.99</v>
      </c>
      <c r="O424" s="16">
        <f t="shared" si="46"/>
        <v>0</v>
      </c>
      <c r="P424" s="16">
        <v>-0.34</v>
      </c>
      <c r="Q424" s="16">
        <v>-0.35</v>
      </c>
      <c r="R424" s="16">
        <f t="shared" si="47"/>
        <v>9.9999999999999534E-3</v>
      </c>
      <c r="S424" s="16"/>
      <c r="T424" s="16"/>
      <c r="U424" s="16"/>
      <c r="V424" s="16"/>
      <c r="W424" s="16"/>
    </row>
    <row r="425" spans="1:23" x14ac:dyDescent="0.3">
      <c r="A425" s="18">
        <f>IF(K425="","",MAX($A$15:A424)+1)</f>
        <v>39</v>
      </c>
      <c r="B425" s="18">
        <v>5</v>
      </c>
      <c r="C425" s="18">
        <f t="shared" si="48"/>
        <v>1</v>
      </c>
      <c r="D425" s="18" t="str">
        <f>IF(INDEX([1]DataVD!$K$166:$K$242,MATCH($J425,[1]DataVD!$I$166:$I$242,0),1)=$M425,2,"")</f>
        <v/>
      </c>
      <c r="E425" s="18" t="str">
        <f t="shared" si="49"/>
        <v/>
      </c>
      <c r="F425" s="18" t="str">
        <f t="shared" si="50"/>
        <v/>
      </c>
      <c r="G425" s="18" t="str">
        <f t="shared" si="51"/>
        <v/>
      </c>
      <c r="H425" s="18" t="str">
        <f>IF(INDEX([1]DataVD!$L$166:$L$242,MATCH($J425,[1]DataVD!$I$166:$I$242,0),1)=$M425,5,"")</f>
        <v/>
      </c>
      <c r="I425" s="25" t="str">
        <f t="shared" si="52"/>
        <v/>
      </c>
      <c r="J425" s="18" t="s">
        <v>40</v>
      </c>
      <c r="K425" s="12">
        <v>667.91</v>
      </c>
      <c r="L425" s="13" t="s">
        <v>31</v>
      </c>
      <c r="M425" s="13">
        <v>3.96</v>
      </c>
      <c r="N425" s="13">
        <v>3.99</v>
      </c>
      <c r="O425" s="13">
        <f t="shared" si="46"/>
        <v>3.0000000000000249E-2</v>
      </c>
      <c r="P425" s="13">
        <v>-0.35</v>
      </c>
      <c r="Q425" s="13">
        <v>-0.35</v>
      </c>
      <c r="R425" s="13">
        <f t="shared" si="47"/>
        <v>0</v>
      </c>
      <c r="S425" s="13">
        <v>3.14</v>
      </c>
      <c r="T425" s="13">
        <v>14.74</v>
      </c>
      <c r="U425" s="13">
        <v>5.93</v>
      </c>
      <c r="V425" s="13">
        <v>4.1100000000000003</v>
      </c>
      <c r="W425" s="13"/>
    </row>
    <row r="426" spans="1:23" hidden="1" x14ac:dyDescent="0.3">
      <c r="A426" s="18" t="str">
        <f>IF(K426="","",MAX($A$15:A425)+1)</f>
        <v/>
      </c>
      <c r="B426" s="18">
        <v>4</v>
      </c>
      <c r="C426" s="18" t="str">
        <f t="shared" si="48"/>
        <v/>
      </c>
      <c r="D426" s="18" t="str">
        <f>IF(INDEX([1]DataVD!$K$166:$K$242,MATCH($J426,[1]DataVD!$I$166:$I$242,0),1)=$M426,2,"")</f>
        <v/>
      </c>
      <c r="E426" s="18" t="str">
        <f t="shared" si="49"/>
        <v/>
      </c>
      <c r="F426" s="18" t="str">
        <f t="shared" si="50"/>
        <v/>
      </c>
      <c r="G426" s="18" t="str">
        <f t="shared" si="51"/>
        <v/>
      </c>
      <c r="H426" s="18" t="str">
        <f>IF(INDEX([1]DataVD!$L$166:$L$242,MATCH($J426,[1]DataVD!$I$166:$I$242,0),1)=$M426,5,"")</f>
        <v/>
      </c>
      <c r="I426" s="25" t="str">
        <f t="shared" si="52"/>
        <v/>
      </c>
      <c r="J426" s="18" t="s">
        <v>40</v>
      </c>
      <c r="K426" s="11"/>
      <c r="L426" s="13" t="s">
        <v>31</v>
      </c>
      <c r="M426" s="13">
        <v>5.9</v>
      </c>
      <c r="N426" s="13">
        <v>5.91</v>
      </c>
      <c r="O426" s="13">
        <f t="shared" si="46"/>
        <v>9.9999999999997868E-3</v>
      </c>
      <c r="P426" s="13">
        <v>-0.38</v>
      </c>
      <c r="Q426" s="13">
        <v>-0.38</v>
      </c>
      <c r="R426" s="13">
        <f t="shared" si="47"/>
        <v>0</v>
      </c>
      <c r="S426" s="13"/>
      <c r="T426" s="13"/>
      <c r="U426" s="13"/>
      <c r="V426" s="13"/>
      <c r="W426" s="13"/>
    </row>
    <row r="427" spans="1:23" x14ac:dyDescent="0.3">
      <c r="A427" s="18" t="str">
        <f>IF(K427="","",MAX($A$15:A426)+1)</f>
        <v/>
      </c>
      <c r="B427" s="18">
        <v>3</v>
      </c>
      <c r="C427" s="18" t="str">
        <f t="shared" si="48"/>
        <v/>
      </c>
      <c r="D427" s="18">
        <f>IF(INDEX([1]DataVD!$K$166:$K$242,MATCH($J427,[1]DataVD!$I$166:$I$242,0),1)=$M427,2,"")</f>
        <v>2</v>
      </c>
      <c r="E427" s="18" t="str">
        <f t="shared" si="49"/>
        <v/>
      </c>
      <c r="F427" s="18" t="str">
        <f t="shared" si="50"/>
        <v/>
      </c>
      <c r="G427" s="18" t="str">
        <f t="shared" si="51"/>
        <v/>
      </c>
      <c r="H427" s="18" t="str">
        <f>IF(INDEX([1]DataVD!$L$166:$L$242,MATCH($J427,[1]DataVD!$I$166:$I$242,0),1)=$M427,5,"")</f>
        <v/>
      </c>
      <c r="I427" s="25" t="str">
        <f t="shared" si="52"/>
        <v/>
      </c>
      <c r="J427" s="18" t="s">
        <v>40</v>
      </c>
      <c r="K427" s="11"/>
      <c r="L427" s="13" t="s">
        <v>31</v>
      </c>
      <c r="M427" s="13">
        <v>5.93</v>
      </c>
      <c r="N427" s="13">
        <v>5.93</v>
      </c>
      <c r="O427" s="13">
        <f t="shared" si="46"/>
        <v>0</v>
      </c>
      <c r="P427" s="13">
        <v>-0.32</v>
      </c>
      <c r="Q427" s="13">
        <v>-0.33</v>
      </c>
      <c r="R427" s="13">
        <f t="shared" si="47"/>
        <v>1.0000000000000009E-2</v>
      </c>
      <c r="S427" s="13"/>
      <c r="T427" s="13"/>
      <c r="U427" s="13"/>
      <c r="V427" s="13"/>
      <c r="W427" s="13"/>
    </row>
    <row r="428" spans="1:23" x14ac:dyDescent="0.3">
      <c r="A428" s="18" t="str">
        <f>IF(K428="","",MAX($A$15:A427)+1)</f>
        <v/>
      </c>
      <c r="B428" s="18">
        <v>2</v>
      </c>
      <c r="C428" s="18" t="str">
        <f t="shared" si="48"/>
        <v/>
      </c>
      <c r="D428" s="18" t="str">
        <f>IF(INDEX([1]DataVD!$K$166:$K$242,MATCH($J428,[1]DataVD!$I$166:$I$242,0),1)=$M428,2,"")</f>
        <v/>
      </c>
      <c r="E428" s="18">
        <f t="shared" si="49"/>
        <v>3</v>
      </c>
      <c r="F428" s="18" t="str">
        <f t="shared" si="50"/>
        <v/>
      </c>
      <c r="G428" s="18" t="str">
        <f t="shared" si="51"/>
        <v/>
      </c>
      <c r="H428" s="18" t="str">
        <f>IF(INDEX([1]DataVD!$L$166:$L$242,MATCH($J428,[1]DataVD!$I$166:$I$242,0),1)=$M428,5,"")</f>
        <v/>
      </c>
      <c r="I428" s="25" t="str">
        <f t="shared" si="52"/>
        <v/>
      </c>
      <c r="J428" s="18" t="s">
        <v>40</v>
      </c>
      <c r="K428" s="11"/>
      <c r="L428" s="13" t="s">
        <v>31</v>
      </c>
      <c r="M428" s="13">
        <v>5.66</v>
      </c>
      <c r="N428" s="13">
        <v>5.71</v>
      </c>
      <c r="O428" s="13">
        <f t="shared" si="46"/>
        <v>4.9999999999999822E-2</v>
      </c>
      <c r="P428" s="13">
        <v>-0.68</v>
      </c>
      <c r="Q428" s="13">
        <v>-0.69</v>
      </c>
      <c r="R428" s="13">
        <f t="shared" si="47"/>
        <v>9.9999999999998979E-3</v>
      </c>
      <c r="S428" s="13"/>
      <c r="T428" s="13"/>
      <c r="U428" s="13"/>
      <c r="V428" s="13"/>
      <c r="W428" s="13"/>
    </row>
    <row r="429" spans="1:23" hidden="1" x14ac:dyDescent="0.3">
      <c r="A429" s="18" t="str">
        <f>IF(K429="","",MAX($A$15:A428)+1)</f>
        <v/>
      </c>
      <c r="B429" s="18">
        <v>1</v>
      </c>
      <c r="C429" s="18" t="str">
        <f t="shared" si="48"/>
        <v/>
      </c>
      <c r="D429" s="18" t="str">
        <f>IF(INDEX([1]DataVD!$K$166:$K$242,MATCH($J429,[1]DataVD!$I$166:$I$242,0),1)=$M429,2,"")</f>
        <v/>
      </c>
      <c r="E429" s="18" t="str">
        <f t="shared" si="49"/>
        <v/>
      </c>
      <c r="F429" s="18" t="str">
        <f t="shared" si="50"/>
        <v/>
      </c>
      <c r="G429" s="18" t="str">
        <f t="shared" si="51"/>
        <v/>
      </c>
      <c r="H429" s="18" t="str">
        <f>IF(INDEX([1]DataVD!$L$166:$L$242,MATCH($J429,[1]DataVD!$I$166:$I$242,0),1)=$M429,5,"")</f>
        <v/>
      </c>
      <c r="I429" s="25" t="str">
        <f t="shared" si="52"/>
        <v/>
      </c>
      <c r="J429" s="18" t="s">
        <v>40</v>
      </c>
      <c r="K429" s="11"/>
      <c r="L429" s="13" t="s">
        <v>31</v>
      </c>
      <c r="M429" s="13">
        <v>1.4</v>
      </c>
      <c r="N429" s="13">
        <v>1.42</v>
      </c>
      <c r="O429" s="13">
        <f t="shared" si="46"/>
        <v>2.0000000000000018E-2</v>
      </c>
      <c r="P429" s="13">
        <v>-0.59</v>
      </c>
      <c r="Q429" s="13">
        <v>-0.57999999999999996</v>
      </c>
      <c r="R429" s="13">
        <f t="shared" si="47"/>
        <v>-1.0000000000000009E-2</v>
      </c>
      <c r="S429" s="13"/>
      <c r="T429" s="13"/>
      <c r="U429" s="13"/>
      <c r="V429" s="13"/>
      <c r="W429" s="13"/>
    </row>
    <row r="430" spans="1:23" x14ac:dyDescent="0.3">
      <c r="A430" s="18" t="str">
        <f>IF(K430="","",MAX($A$15:A429)+1)</f>
        <v/>
      </c>
      <c r="B430" s="18">
        <v>0</v>
      </c>
      <c r="C430" s="18" t="str">
        <f t="shared" si="48"/>
        <v/>
      </c>
      <c r="D430" s="18" t="str">
        <f>IF(INDEX([1]DataVD!$K$166:$K$242,MATCH($J430,[1]DataVD!$I$166:$I$242,0),1)=$M430,2,"")</f>
        <v/>
      </c>
      <c r="E430" s="18" t="str">
        <f t="shared" si="49"/>
        <v/>
      </c>
      <c r="F430" s="18">
        <f t="shared" si="50"/>
        <v>0</v>
      </c>
      <c r="G430" s="18" t="str">
        <f t="shared" si="51"/>
        <v/>
      </c>
      <c r="H430" s="18" t="str">
        <f>IF(INDEX([1]DataVD!$L$166:$L$242,MATCH($J430,[1]DataVD!$I$166:$I$242,0),1)=$M430,5,"")</f>
        <v/>
      </c>
      <c r="I430" s="25" t="str">
        <f t="shared" si="52"/>
        <v/>
      </c>
      <c r="J430" s="18" t="s">
        <v>40</v>
      </c>
      <c r="K430" s="11"/>
      <c r="L430" s="13" t="s">
        <v>32</v>
      </c>
      <c r="M430" s="13">
        <v>0</v>
      </c>
      <c r="N430" s="13">
        <v>0</v>
      </c>
      <c r="O430" s="13">
        <f t="shared" si="46"/>
        <v>0</v>
      </c>
      <c r="P430" s="13">
        <v>0.54</v>
      </c>
      <c r="Q430" s="13">
        <v>0.52</v>
      </c>
      <c r="R430" s="13">
        <f t="shared" si="47"/>
        <v>-2.0000000000000018E-2</v>
      </c>
      <c r="S430" s="13"/>
      <c r="T430" s="13"/>
      <c r="U430" s="13"/>
      <c r="V430" s="13"/>
      <c r="W430" s="13"/>
    </row>
    <row r="431" spans="1:23" x14ac:dyDescent="0.3">
      <c r="A431" s="18" t="str">
        <f>IF(K431="","",MAX($A$15:A430)+1)</f>
        <v/>
      </c>
      <c r="B431" s="18">
        <v>1</v>
      </c>
      <c r="C431" s="18" t="str">
        <f t="shared" si="48"/>
        <v/>
      </c>
      <c r="D431" s="18" t="str">
        <f>IF(INDEX([1]DataVD!$K$166:$K$242,MATCH($J431,[1]DataVD!$I$166:$I$242,0),1)=$M431,2,"")</f>
        <v/>
      </c>
      <c r="E431" s="18" t="str">
        <f t="shared" si="49"/>
        <v/>
      </c>
      <c r="F431" s="18" t="str">
        <f t="shared" si="50"/>
        <v/>
      </c>
      <c r="G431" s="18">
        <f t="shared" si="51"/>
        <v>4</v>
      </c>
      <c r="H431" s="18" t="str">
        <f>IF(INDEX([1]DataVD!$L$166:$L$242,MATCH($J431,[1]DataVD!$I$166:$I$242,0),1)=$M431,5,"")</f>
        <v/>
      </c>
      <c r="I431" s="25" t="str">
        <f t="shared" si="52"/>
        <v/>
      </c>
      <c r="J431" s="18" t="s">
        <v>40</v>
      </c>
      <c r="K431" s="11"/>
      <c r="L431" s="13" t="s">
        <v>33</v>
      </c>
      <c r="M431" s="13">
        <v>3.81</v>
      </c>
      <c r="N431" s="13">
        <v>3.83</v>
      </c>
      <c r="O431" s="13">
        <f t="shared" si="46"/>
        <v>2.0000000000000018E-2</v>
      </c>
      <c r="P431" s="13">
        <v>0.57999999999999996</v>
      </c>
      <c r="Q431" s="13">
        <v>0.59</v>
      </c>
      <c r="R431" s="13">
        <f t="shared" si="47"/>
        <v>1.0000000000000009E-2</v>
      </c>
      <c r="S431" s="13"/>
      <c r="T431" s="13"/>
      <c r="U431" s="13"/>
      <c r="V431" s="13"/>
      <c r="W431" s="13"/>
    </row>
    <row r="432" spans="1:23" x14ac:dyDescent="0.3">
      <c r="A432" s="18" t="str">
        <f>IF(K432="","",MAX($A$15:A431)+1)</f>
        <v/>
      </c>
      <c r="B432" s="18">
        <v>2</v>
      </c>
      <c r="C432" s="18" t="str">
        <f t="shared" si="48"/>
        <v/>
      </c>
      <c r="D432" s="18" t="str">
        <f>IF(INDEX([1]DataVD!$K$166:$K$242,MATCH($J432,[1]DataVD!$I$166:$I$242,0),1)=$M432,2,"")</f>
        <v/>
      </c>
      <c r="E432" s="18" t="str">
        <f t="shared" si="49"/>
        <v/>
      </c>
      <c r="F432" s="18" t="str">
        <f t="shared" si="50"/>
        <v/>
      </c>
      <c r="G432" s="18" t="str">
        <f t="shared" si="51"/>
        <v/>
      </c>
      <c r="H432" s="18">
        <f>IF(INDEX([1]DataVD!$L$166:$L$242,MATCH($J432,[1]DataVD!$I$166:$I$242,0),1)=$M432,5,"")</f>
        <v>5</v>
      </c>
      <c r="I432" s="25" t="str">
        <f t="shared" si="52"/>
        <v/>
      </c>
      <c r="J432" s="18" t="s">
        <v>40</v>
      </c>
      <c r="K432" s="11"/>
      <c r="L432" s="13" t="s">
        <v>33</v>
      </c>
      <c r="M432" s="13">
        <v>4.1100000000000003</v>
      </c>
      <c r="N432" s="13">
        <v>4.1399999999999997</v>
      </c>
      <c r="O432" s="13">
        <f t="shared" si="46"/>
        <v>2.9999999999999361E-2</v>
      </c>
      <c r="P432" s="13">
        <v>0.89</v>
      </c>
      <c r="Q432" s="13">
        <v>0.89</v>
      </c>
      <c r="R432" s="13">
        <f t="shared" si="47"/>
        <v>0</v>
      </c>
      <c r="S432" s="13"/>
      <c r="T432" s="13"/>
      <c r="U432" s="13"/>
      <c r="V432" s="13"/>
      <c r="W432" s="13"/>
    </row>
    <row r="433" spans="1:23" hidden="1" x14ac:dyDescent="0.3">
      <c r="A433" s="18" t="str">
        <f>IF(K433="","",MAX($A$15:A432)+1)</f>
        <v/>
      </c>
      <c r="B433" s="18">
        <v>3</v>
      </c>
      <c r="C433" s="18" t="str">
        <f t="shared" si="48"/>
        <v/>
      </c>
      <c r="D433" s="18" t="str">
        <f>IF(INDEX([1]DataVD!$K$166:$K$242,MATCH($J433,[1]DataVD!$I$166:$I$242,0),1)=$M433,2,"")</f>
        <v/>
      </c>
      <c r="E433" s="18" t="str">
        <f t="shared" si="49"/>
        <v/>
      </c>
      <c r="F433" s="18" t="str">
        <f t="shared" si="50"/>
        <v/>
      </c>
      <c r="G433" s="18" t="str">
        <f t="shared" si="51"/>
        <v/>
      </c>
      <c r="H433" s="18" t="str">
        <f>IF(INDEX([1]DataVD!$L$166:$L$242,MATCH($J433,[1]DataVD!$I$166:$I$242,0),1)=$M433,5,"")</f>
        <v/>
      </c>
      <c r="I433" s="25" t="str">
        <f t="shared" si="52"/>
        <v/>
      </c>
      <c r="J433" s="18" t="s">
        <v>40</v>
      </c>
      <c r="K433" s="11"/>
      <c r="L433" s="13" t="s">
        <v>33</v>
      </c>
      <c r="M433" s="13">
        <v>3.97</v>
      </c>
      <c r="N433" s="13">
        <v>3.93</v>
      </c>
      <c r="O433" s="13">
        <f t="shared" si="46"/>
        <v>-4.0000000000000036E-2</v>
      </c>
      <c r="P433" s="13">
        <v>0.89</v>
      </c>
      <c r="Q433" s="13">
        <v>0.89</v>
      </c>
      <c r="R433" s="13">
        <f t="shared" si="47"/>
        <v>0</v>
      </c>
      <c r="S433" s="13"/>
      <c r="T433" s="13"/>
      <c r="U433" s="13"/>
      <c r="V433" s="13"/>
      <c r="W433" s="13"/>
    </row>
    <row r="434" spans="1:23" x14ac:dyDescent="0.3">
      <c r="A434" s="18" t="str">
        <f>IF(K434="","",MAX($A$15:A433)+1)</f>
        <v/>
      </c>
      <c r="B434" s="18">
        <v>4</v>
      </c>
      <c r="C434" s="18" t="str">
        <f t="shared" si="48"/>
        <v/>
      </c>
      <c r="D434" s="18" t="str">
        <f>IF(INDEX([1]DataVD!$K$166:$K$242,MATCH($J434,[1]DataVD!$I$166:$I$242,0),1)=$M434,2,"")</f>
        <v/>
      </c>
      <c r="E434" s="18" t="str">
        <f t="shared" si="49"/>
        <v/>
      </c>
      <c r="F434" s="18" t="str">
        <f t="shared" si="50"/>
        <v/>
      </c>
      <c r="G434" s="18" t="str">
        <f t="shared" si="51"/>
        <v/>
      </c>
      <c r="H434" s="18" t="str">
        <f>IF(INDEX([1]DataVD!$L$166:$L$242,MATCH($J434,[1]DataVD!$I$166:$I$242,0),1)=$M434,5,"")</f>
        <v/>
      </c>
      <c r="I434" s="25">
        <f t="shared" si="52"/>
        <v>6</v>
      </c>
      <c r="J434" s="18" t="s">
        <v>40</v>
      </c>
      <c r="K434" s="11"/>
      <c r="L434" s="13" t="s">
        <v>33</v>
      </c>
      <c r="M434" s="13">
        <v>2.11</v>
      </c>
      <c r="N434" s="13">
        <v>2.12</v>
      </c>
      <c r="O434" s="13">
        <f t="shared" si="46"/>
        <v>1.0000000000000231E-2</v>
      </c>
      <c r="P434" s="13">
        <v>0.86</v>
      </c>
      <c r="Q434" s="13">
        <v>0.84</v>
      </c>
      <c r="R434" s="13">
        <f t="shared" si="47"/>
        <v>-2.0000000000000018E-2</v>
      </c>
      <c r="S434" s="13"/>
      <c r="T434" s="13"/>
      <c r="U434" s="13"/>
      <c r="V434" s="13"/>
      <c r="W434" s="13"/>
    </row>
    <row r="435" spans="1:23" x14ac:dyDescent="0.3">
      <c r="A435" s="19">
        <f>IF(K435="","",MAX($A$15:A434)+1)</f>
        <v>40</v>
      </c>
      <c r="B435" s="19">
        <v>6</v>
      </c>
      <c r="C435" s="19">
        <f t="shared" si="48"/>
        <v>1</v>
      </c>
      <c r="D435" s="19" t="str">
        <f>IF(INDEX([1]DataVD!$K$166:$K$242,MATCH($J435,[1]DataVD!$I$166:$I$242,0),1)=$M435,2,"")</f>
        <v/>
      </c>
      <c r="E435" s="19" t="str">
        <f t="shared" si="49"/>
        <v/>
      </c>
      <c r="F435" s="19" t="str">
        <f t="shared" si="50"/>
        <v/>
      </c>
      <c r="G435" s="19" t="str">
        <f t="shared" si="51"/>
        <v/>
      </c>
      <c r="H435" s="19" t="str">
        <f>IF(INDEX([1]DataVD!$L$166:$L$242,MATCH($J435,[1]DataVD!$I$166:$I$242,0),1)=$M435,5,"")</f>
        <v/>
      </c>
      <c r="I435" s="25" t="str">
        <f t="shared" si="52"/>
        <v/>
      </c>
      <c r="J435" s="18" t="s">
        <v>89</v>
      </c>
      <c r="K435" s="15">
        <v>680</v>
      </c>
      <c r="L435" s="16" t="s">
        <v>31</v>
      </c>
      <c r="M435" s="16">
        <v>2.58</v>
      </c>
      <c r="N435" s="16">
        <v>2.63</v>
      </c>
      <c r="O435" s="16">
        <f t="shared" si="46"/>
        <v>4.9999999999999822E-2</v>
      </c>
      <c r="P435" s="16">
        <v>0.01</v>
      </c>
      <c r="Q435" s="16">
        <v>-0.01</v>
      </c>
      <c r="R435" s="16">
        <f t="shared" si="47"/>
        <v>0</v>
      </c>
      <c r="S435" s="16">
        <v>3.63</v>
      </c>
      <c r="T435" s="16">
        <v>14.47</v>
      </c>
      <c r="U435" s="16">
        <v>4.17</v>
      </c>
      <c r="V435" s="16">
        <v>5.08</v>
      </c>
      <c r="W435" s="16"/>
    </row>
    <row r="436" spans="1:23" hidden="1" x14ac:dyDescent="0.3">
      <c r="A436" s="19" t="str">
        <f>IF(K436="","",MAX($A$15:A435)+1)</f>
        <v/>
      </c>
      <c r="B436" s="19">
        <v>5</v>
      </c>
      <c r="C436" s="19" t="str">
        <f t="shared" si="48"/>
        <v/>
      </c>
      <c r="D436" s="19" t="str">
        <f>IF(INDEX([1]DataVD!$K$166:$K$242,MATCH($J436,[1]DataVD!$I$166:$I$242,0),1)=$M436,2,"")</f>
        <v/>
      </c>
      <c r="E436" s="19" t="str">
        <f t="shared" si="49"/>
        <v/>
      </c>
      <c r="F436" s="19" t="str">
        <f t="shared" si="50"/>
        <v/>
      </c>
      <c r="G436" s="19" t="str">
        <f t="shared" si="51"/>
        <v/>
      </c>
      <c r="H436" s="19" t="str">
        <f>IF(INDEX([1]DataVD!$L$166:$L$242,MATCH($J436,[1]DataVD!$I$166:$I$242,0),1)=$M436,5,"")</f>
        <v/>
      </c>
      <c r="I436" s="25" t="str">
        <f t="shared" si="52"/>
        <v/>
      </c>
      <c r="J436" s="18" t="s">
        <v>89</v>
      </c>
      <c r="K436" s="14"/>
      <c r="L436" s="16" t="s">
        <v>31</v>
      </c>
      <c r="M436" s="16">
        <v>3.23</v>
      </c>
      <c r="N436" s="16">
        <v>3.25</v>
      </c>
      <c r="O436" s="16">
        <f t="shared" si="46"/>
        <v>2.0000000000000018E-2</v>
      </c>
      <c r="P436" s="16">
        <v>0.85</v>
      </c>
      <c r="Q436" s="16">
        <v>0.85</v>
      </c>
      <c r="R436" s="16">
        <f t="shared" si="47"/>
        <v>0</v>
      </c>
      <c r="S436" s="16"/>
      <c r="T436" s="16"/>
      <c r="U436" s="16"/>
      <c r="V436" s="16"/>
      <c r="W436" s="16"/>
    </row>
    <row r="437" spans="1:23" x14ac:dyDescent="0.3">
      <c r="A437" s="19" t="str">
        <f>IF(K437="","",MAX($A$15:A436)+1)</f>
        <v/>
      </c>
      <c r="B437" s="19">
        <v>4</v>
      </c>
      <c r="C437" s="19" t="str">
        <f t="shared" si="48"/>
        <v/>
      </c>
      <c r="D437" s="19">
        <f>IF(INDEX([1]DataVD!$K$166:$K$242,MATCH($J437,[1]DataVD!$I$166:$I$242,0),1)=$M437,2,"")</f>
        <v>2</v>
      </c>
      <c r="E437" s="19" t="str">
        <f t="shared" si="49"/>
        <v/>
      </c>
      <c r="F437" s="19" t="str">
        <f t="shared" si="50"/>
        <v/>
      </c>
      <c r="G437" s="19" t="str">
        <f t="shared" si="51"/>
        <v/>
      </c>
      <c r="H437" s="19" t="str">
        <f>IF(INDEX([1]DataVD!$L$166:$L$242,MATCH($J437,[1]DataVD!$I$166:$I$242,0),1)=$M437,5,"")</f>
        <v/>
      </c>
      <c r="I437" s="25" t="str">
        <f t="shared" si="52"/>
        <v/>
      </c>
      <c r="J437" s="18" t="s">
        <v>89</v>
      </c>
      <c r="K437" s="14"/>
      <c r="L437" s="16" t="s">
        <v>31</v>
      </c>
      <c r="M437" s="16">
        <v>4.17</v>
      </c>
      <c r="N437" s="16">
        <v>4.17</v>
      </c>
      <c r="O437" s="16">
        <f t="shared" si="46"/>
        <v>0</v>
      </c>
      <c r="P437" s="16">
        <v>0.85</v>
      </c>
      <c r="Q437" s="16">
        <v>0.83</v>
      </c>
      <c r="R437" s="16">
        <f t="shared" si="47"/>
        <v>-2.0000000000000018E-2</v>
      </c>
      <c r="S437" s="16"/>
      <c r="T437" s="16"/>
      <c r="U437" s="16"/>
      <c r="V437" s="16"/>
      <c r="W437" s="16"/>
    </row>
    <row r="438" spans="1:23" x14ac:dyDescent="0.3">
      <c r="A438" s="19" t="str">
        <f>IF(K438="","",MAX($A$15:A437)+1)</f>
        <v/>
      </c>
      <c r="B438" s="19">
        <v>3</v>
      </c>
      <c r="C438" s="19" t="str">
        <f t="shared" si="48"/>
        <v/>
      </c>
      <c r="D438" s="19" t="str">
        <f>IF(INDEX([1]DataVD!$K$166:$K$242,MATCH($J438,[1]DataVD!$I$166:$I$242,0),1)=$M438,2,"")</f>
        <v/>
      </c>
      <c r="E438" s="19">
        <f t="shared" si="49"/>
        <v>3</v>
      </c>
      <c r="F438" s="19" t="str">
        <f t="shared" si="50"/>
        <v/>
      </c>
      <c r="G438" s="19" t="str">
        <f t="shared" si="51"/>
        <v/>
      </c>
      <c r="H438" s="19" t="str">
        <f>IF(INDEX([1]DataVD!$L$166:$L$242,MATCH($J438,[1]DataVD!$I$166:$I$242,0),1)=$M438,5,"")</f>
        <v/>
      </c>
      <c r="I438" s="25" t="str">
        <f t="shared" si="52"/>
        <v/>
      </c>
      <c r="J438" s="18" t="s">
        <v>89</v>
      </c>
      <c r="K438" s="14"/>
      <c r="L438" s="16" t="s">
        <v>31</v>
      </c>
      <c r="M438" s="16">
        <v>3.87</v>
      </c>
      <c r="N438" s="16">
        <v>3.89</v>
      </c>
      <c r="O438" s="16">
        <f t="shared" si="46"/>
        <v>2.0000000000000018E-2</v>
      </c>
      <c r="P438" s="16">
        <v>0.55000000000000004</v>
      </c>
      <c r="Q438" s="16">
        <v>0.54</v>
      </c>
      <c r="R438" s="16">
        <f t="shared" si="47"/>
        <v>-1.0000000000000009E-2</v>
      </c>
      <c r="S438" s="16"/>
      <c r="T438" s="16"/>
      <c r="U438" s="16"/>
      <c r="V438" s="16"/>
      <c r="W438" s="16"/>
    </row>
    <row r="439" spans="1:23" hidden="1" x14ac:dyDescent="0.3">
      <c r="A439" s="19" t="str">
        <f>IF(K439="","",MAX($A$15:A438)+1)</f>
        <v/>
      </c>
      <c r="B439" s="19">
        <v>2</v>
      </c>
      <c r="C439" s="19" t="str">
        <f t="shared" si="48"/>
        <v/>
      </c>
      <c r="D439" s="19" t="str">
        <f>IF(INDEX([1]DataVD!$K$166:$K$242,MATCH($J439,[1]DataVD!$I$166:$I$242,0),1)=$M439,2,"")</f>
        <v/>
      </c>
      <c r="E439" s="19" t="str">
        <f t="shared" si="49"/>
        <v/>
      </c>
      <c r="F439" s="19" t="str">
        <f t="shared" si="50"/>
        <v/>
      </c>
      <c r="G439" s="19" t="str">
        <f t="shared" si="51"/>
        <v/>
      </c>
      <c r="H439" s="19" t="str">
        <f>IF(INDEX([1]DataVD!$L$166:$L$242,MATCH($J439,[1]DataVD!$I$166:$I$242,0),1)=$M439,5,"")</f>
        <v/>
      </c>
      <c r="I439" s="25" t="str">
        <f t="shared" si="52"/>
        <v/>
      </c>
      <c r="J439" s="18" t="s">
        <v>89</v>
      </c>
      <c r="K439" s="14"/>
      <c r="L439" s="16" t="s">
        <v>31</v>
      </c>
      <c r="M439" s="16">
        <v>3.23</v>
      </c>
      <c r="N439" s="16">
        <v>3.28</v>
      </c>
      <c r="O439" s="16">
        <f t="shared" si="46"/>
        <v>4.9999999999999822E-2</v>
      </c>
      <c r="P439" s="16">
        <v>0.55000000000000004</v>
      </c>
      <c r="Q439" s="16">
        <v>0.54</v>
      </c>
      <c r="R439" s="16">
        <f t="shared" si="47"/>
        <v>-1.0000000000000009E-2</v>
      </c>
      <c r="S439" s="16"/>
      <c r="T439" s="16"/>
      <c r="U439" s="16"/>
      <c r="V439" s="16"/>
      <c r="W439" s="16"/>
    </row>
    <row r="440" spans="1:23" hidden="1" x14ac:dyDescent="0.3">
      <c r="A440" s="19" t="str">
        <f>IF(K440="","",MAX($A$15:A439)+1)</f>
        <v/>
      </c>
      <c r="B440" s="19">
        <v>1</v>
      </c>
      <c r="C440" s="19" t="str">
        <f t="shared" si="48"/>
        <v/>
      </c>
      <c r="D440" s="19" t="str">
        <f>IF(INDEX([1]DataVD!$K$166:$K$242,MATCH($J440,[1]DataVD!$I$166:$I$242,0),1)=$M440,2,"")</f>
        <v/>
      </c>
      <c r="E440" s="19" t="str">
        <f t="shared" si="49"/>
        <v/>
      </c>
      <c r="F440" s="19" t="str">
        <f t="shared" si="50"/>
        <v/>
      </c>
      <c r="G440" s="19" t="str">
        <f t="shared" si="51"/>
        <v/>
      </c>
      <c r="H440" s="19" t="str">
        <f>IF(INDEX([1]DataVD!$L$166:$L$242,MATCH($J440,[1]DataVD!$I$166:$I$242,0),1)=$M440,5,"")</f>
        <v/>
      </c>
      <c r="I440" s="25" t="str">
        <f t="shared" si="52"/>
        <v/>
      </c>
      <c r="J440" s="18" t="s">
        <v>89</v>
      </c>
      <c r="K440" s="14"/>
      <c r="L440" s="16" t="s">
        <v>31</v>
      </c>
      <c r="M440" s="16">
        <v>2.36</v>
      </c>
      <c r="N440" s="16">
        <v>2.35</v>
      </c>
      <c r="O440" s="16">
        <f t="shared" si="46"/>
        <v>-9.9999999999997868E-3</v>
      </c>
      <c r="P440" s="16">
        <v>-0.56000000000000005</v>
      </c>
      <c r="Q440" s="16">
        <v>-0.56999999999999995</v>
      </c>
      <c r="R440" s="16">
        <f t="shared" si="47"/>
        <v>9.9999999999998979E-3</v>
      </c>
      <c r="S440" s="16"/>
      <c r="T440" s="16"/>
      <c r="U440" s="16"/>
      <c r="V440" s="16"/>
      <c r="W440" s="16"/>
    </row>
    <row r="441" spans="1:23" x14ac:dyDescent="0.3">
      <c r="A441" s="19" t="str">
        <f>IF(K441="","",MAX($A$15:A440)+1)</f>
        <v/>
      </c>
      <c r="B441" s="19">
        <v>0</v>
      </c>
      <c r="C441" s="19" t="str">
        <f t="shared" si="48"/>
        <v/>
      </c>
      <c r="D441" s="19" t="str">
        <f>IF(INDEX([1]DataVD!$K$166:$K$242,MATCH($J441,[1]DataVD!$I$166:$I$242,0),1)=$M441,2,"")</f>
        <v/>
      </c>
      <c r="E441" s="19" t="str">
        <f t="shared" si="49"/>
        <v/>
      </c>
      <c r="F441" s="19">
        <f t="shared" si="50"/>
        <v>0</v>
      </c>
      <c r="G441" s="19" t="str">
        <f t="shared" si="51"/>
        <v/>
      </c>
      <c r="H441" s="19" t="str">
        <f>IF(INDEX([1]DataVD!$L$166:$L$242,MATCH($J441,[1]DataVD!$I$166:$I$242,0),1)=$M441,5,"")</f>
        <v/>
      </c>
      <c r="I441" s="25" t="str">
        <f t="shared" si="52"/>
        <v/>
      </c>
      <c r="J441" s="18" t="s">
        <v>89</v>
      </c>
      <c r="K441" s="14"/>
      <c r="L441" s="16" t="s">
        <v>32</v>
      </c>
      <c r="M441" s="16">
        <v>0</v>
      </c>
      <c r="N441" s="16">
        <v>0</v>
      </c>
      <c r="O441" s="16">
        <f t="shared" si="46"/>
        <v>0</v>
      </c>
      <c r="P441" s="16">
        <v>-0.62</v>
      </c>
      <c r="Q441" s="16">
        <v>-0.63</v>
      </c>
      <c r="R441" s="16">
        <f t="shared" si="47"/>
        <v>1.0000000000000009E-2</v>
      </c>
      <c r="S441" s="16"/>
      <c r="T441" s="16"/>
      <c r="U441" s="16"/>
      <c r="V441" s="16"/>
      <c r="W441" s="16"/>
    </row>
    <row r="442" spans="1:23" hidden="1" x14ac:dyDescent="0.3">
      <c r="A442" s="19" t="str">
        <f>IF(K442="","",MAX($A$15:A441)+1)</f>
        <v/>
      </c>
      <c r="B442" s="19">
        <v>1</v>
      </c>
      <c r="C442" s="19" t="str">
        <f t="shared" si="48"/>
        <v/>
      </c>
      <c r="D442" s="19" t="str">
        <f>IF(INDEX([1]DataVD!$K$166:$K$242,MATCH($J442,[1]DataVD!$I$166:$I$242,0),1)=$M442,2,"")</f>
        <v/>
      </c>
      <c r="E442" s="19" t="str">
        <f t="shared" si="49"/>
        <v/>
      </c>
      <c r="F442" s="19" t="str">
        <f t="shared" si="50"/>
        <v/>
      </c>
      <c r="G442" s="19" t="str">
        <f t="shared" si="51"/>
        <v/>
      </c>
      <c r="H442" s="19" t="str">
        <f>IF(INDEX([1]DataVD!$L$166:$L$242,MATCH($J442,[1]DataVD!$I$166:$I$242,0),1)=$M442,5,"")</f>
        <v/>
      </c>
      <c r="I442" s="25" t="str">
        <f t="shared" si="52"/>
        <v/>
      </c>
      <c r="J442" s="18" t="s">
        <v>89</v>
      </c>
      <c r="K442" s="14"/>
      <c r="L442" s="16" t="s">
        <v>33</v>
      </c>
      <c r="M442" s="16">
        <v>4.7699999999999996</v>
      </c>
      <c r="N442" s="16">
        <v>4.74</v>
      </c>
      <c r="O442" s="16">
        <f t="shared" si="46"/>
        <v>-2.9999999999999361E-2</v>
      </c>
      <c r="P442" s="16">
        <v>-0.56000000000000005</v>
      </c>
      <c r="Q442" s="16">
        <v>-0.56000000000000005</v>
      </c>
      <c r="R442" s="16">
        <f t="shared" si="47"/>
        <v>0</v>
      </c>
      <c r="S442" s="16"/>
      <c r="T442" s="16"/>
      <c r="U442" s="16"/>
      <c r="V442" s="16"/>
      <c r="W442" s="16"/>
    </row>
    <row r="443" spans="1:23" x14ac:dyDescent="0.3">
      <c r="A443" s="19" t="str">
        <f>IF(K443="","",MAX($A$15:A442)+1)</f>
        <v/>
      </c>
      <c r="B443" s="19">
        <v>2</v>
      </c>
      <c r="C443" s="19" t="str">
        <f t="shared" si="48"/>
        <v/>
      </c>
      <c r="D443" s="19" t="str">
        <f>IF(INDEX([1]DataVD!$K$166:$K$242,MATCH($J443,[1]DataVD!$I$166:$I$242,0),1)=$M443,2,"")</f>
        <v/>
      </c>
      <c r="E443" s="19" t="str">
        <f t="shared" si="49"/>
        <v/>
      </c>
      <c r="F443" s="19" t="str">
        <f t="shared" si="50"/>
        <v/>
      </c>
      <c r="G443" s="19">
        <f t="shared" si="51"/>
        <v>4</v>
      </c>
      <c r="H443" s="19" t="str">
        <f>IF(INDEX([1]DataVD!$L$166:$L$242,MATCH($J443,[1]DataVD!$I$166:$I$242,0),1)=$M443,5,"")</f>
        <v/>
      </c>
      <c r="I443" s="25" t="str">
        <f t="shared" si="52"/>
        <v/>
      </c>
      <c r="J443" s="18" t="s">
        <v>89</v>
      </c>
      <c r="K443" s="14"/>
      <c r="L443" s="16" t="s">
        <v>33</v>
      </c>
      <c r="M443" s="16">
        <v>4.92</v>
      </c>
      <c r="N443" s="16">
        <v>4.9400000000000004</v>
      </c>
      <c r="O443" s="16">
        <f t="shared" si="46"/>
        <v>2.0000000000000462E-2</v>
      </c>
      <c r="P443" s="16">
        <v>-0.32</v>
      </c>
      <c r="Q443" s="16">
        <v>-0.33</v>
      </c>
      <c r="R443" s="16">
        <f t="shared" si="47"/>
        <v>1.0000000000000009E-2</v>
      </c>
      <c r="S443" s="16"/>
      <c r="T443" s="16"/>
      <c r="U443" s="16"/>
      <c r="V443" s="16"/>
      <c r="W443" s="16"/>
    </row>
    <row r="444" spans="1:23" x14ac:dyDescent="0.3">
      <c r="A444" s="19" t="str">
        <f>IF(K444="","",MAX($A$15:A443)+1)</f>
        <v/>
      </c>
      <c r="B444" s="19">
        <v>3</v>
      </c>
      <c r="C444" s="19" t="str">
        <f t="shared" si="48"/>
        <v/>
      </c>
      <c r="D444" s="19" t="str">
        <f>IF(INDEX([1]DataVD!$K$166:$K$242,MATCH($J444,[1]DataVD!$I$166:$I$242,0),1)=$M444,2,"")</f>
        <v/>
      </c>
      <c r="E444" s="19" t="str">
        <f t="shared" si="49"/>
        <v/>
      </c>
      <c r="F444" s="19" t="str">
        <f t="shared" si="50"/>
        <v/>
      </c>
      <c r="G444" s="19" t="str">
        <f t="shared" si="51"/>
        <v/>
      </c>
      <c r="H444" s="19">
        <f>IF(INDEX([1]DataVD!$L$166:$L$242,MATCH($J444,[1]DataVD!$I$166:$I$242,0),1)=$M444,5,"")</f>
        <v>5</v>
      </c>
      <c r="I444" s="25" t="str">
        <f t="shared" si="52"/>
        <v/>
      </c>
      <c r="J444" s="18" t="s">
        <v>89</v>
      </c>
      <c r="K444" s="14"/>
      <c r="L444" s="16" t="s">
        <v>33</v>
      </c>
      <c r="M444" s="16">
        <v>5.08</v>
      </c>
      <c r="N444" s="16">
        <v>5.09</v>
      </c>
      <c r="O444" s="16">
        <f t="shared" si="46"/>
        <v>9.9999999999997868E-3</v>
      </c>
      <c r="P444" s="16">
        <v>0.24</v>
      </c>
      <c r="Q444" s="16">
        <v>0.24</v>
      </c>
      <c r="R444" s="16">
        <f t="shared" si="47"/>
        <v>0</v>
      </c>
      <c r="S444" s="16"/>
      <c r="T444" s="16"/>
      <c r="U444" s="16"/>
      <c r="V444" s="16"/>
      <c r="W444" s="16"/>
    </row>
    <row r="445" spans="1:23" hidden="1" x14ac:dyDescent="0.3">
      <c r="A445" s="19" t="str">
        <f>IF(K445="","",MAX($A$15:A444)+1)</f>
        <v/>
      </c>
      <c r="B445" s="19">
        <v>4</v>
      </c>
      <c r="C445" s="19" t="str">
        <f t="shared" si="48"/>
        <v/>
      </c>
      <c r="D445" s="19" t="str">
        <f>IF(INDEX([1]DataVD!$K$166:$K$242,MATCH($J445,[1]DataVD!$I$166:$I$242,0),1)=$M445,2,"")</f>
        <v/>
      </c>
      <c r="E445" s="19" t="str">
        <f t="shared" si="49"/>
        <v/>
      </c>
      <c r="F445" s="19" t="str">
        <f t="shared" si="50"/>
        <v/>
      </c>
      <c r="G445" s="19" t="str">
        <f t="shared" si="51"/>
        <v/>
      </c>
      <c r="H445" s="19" t="str">
        <f>IF(INDEX([1]DataVD!$L$166:$L$242,MATCH($J445,[1]DataVD!$I$166:$I$242,0),1)=$M445,5,"")</f>
        <v/>
      </c>
      <c r="I445" s="25" t="str">
        <f t="shared" si="52"/>
        <v/>
      </c>
      <c r="J445" s="18" t="s">
        <v>89</v>
      </c>
      <c r="K445" s="14"/>
      <c r="L445" s="16" t="s">
        <v>33</v>
      </c>
      <c r="M445" s="16">
        <v>4.7699999999999996</v>
      </c>
      <c r="N445" s="16">
        <v>4.82</v>
      </c>
      <c r="O445" s="16">
        <f t="shared" si="46"/>
        <v>5.0000000000000711E-2</v>
      </c>
      <c r="P445" s="16">
        <v>-0.26</v>
      </c>
      <c r="Q445" s="16">
        <v>-0.24</v>
      </c>
      <c r="R445" s="16">
        <f t="shared" si="47"/>
        <v>-2.0000000000000018E-2</v>
      </c>
      <c r="S445" s="16"/>
      <c r="T445" s="16"/>
      <c r="U445" s="16"/>
      <c r="V445" s="16"/>
      <c r="W445" s="16"/>
    </row>
    <row r="446" spans="1:23" x14ac:dyDescent="0.3">
      <c r="A446" s="19" t="str">
        <f>IF(K446="","",MAX($A$15:A445)+1)</f>
        <v/>
      </c>
      <c r="B446" s="19">
        <v>5</v>
      </c>
      <c r="C446" s="19" t="str">
        <f t="shared" si="48"/>
        <v/>
      </c>
      <c r="D446" s="19" t="str">
        <f>IF(INDEX([1]DataVD!$K$166:$K$242,MATCH($J446,[1]DataVD!$I$166:$I$242,0),1)=$M446,2,"")</f>
        <v/>
      </c>
      <c r="E446" s="19" t="str">
        <f t="shared" si="49"/>
        <v/>
      </c>
      <c r="F446" s="19" t="str">
        <f t="shared" si="50"/>
        <v/>
      </c>
      <c r="G446" s="19" t="str">
        <f t="shared" si="51"/>
        <v/>
      </c>
      <c r="H446" s="19" t="str">
        <f>IF(INDEX([1]DataVD!$L$166:$L$242,MATCH($J446,[1]DataVD!$I$166:$I$242,0),1)=$M446,5,"")</f>
        <v/>
      </c>
      <c r="I446" s="25">
        <f t="shared" si="52"/>
        <v>6</v>
      </c>
      <c r="J446" s="18" t="s">
        <v>89</v>
      </c>
      <c r="K446" s="14"/>
      <c r="L446" s="16" t="s">
        <v>33</v>
      </c>
      <c r="M446" s="16">
        <v>3.36</v>
      </c>
      <c r="N446" s="16">
        <v>3.33</v>
      </c>
      <c r="O446" s="16">
        <f t="shared" si="46"/>
        <v>-2.9999999999999805E-2</v>
      </c>
      <c r="P446" s="16">
        <v>-0.28000000000000003</v>
      </c>
      <c r="Q446" s="16">
        <v>-0.27</v>
      </c>
      <c r="R446" s="16">
        <f t="shared" si="47"/>
        <v>-1.0000000000000009E-2</v>
      </c>
      <c r="S446" s="16"/>
      <c r="T446" s="16"/>
      <c r="U446" s="16"/>
      <c r="V446" s="16"/>
      <c r="W446" s="16"/>
    </row>
    <row r="447" spans="1:23" x14ac:dyDescent="0.3">
      <c r="A447" s="18">
        <f>IF(K447="","",MAX($A$15:A446)+1)</f>
        <v>41</v>
      </c>
      <c r="B447" s="18">
        <v>4</v>
      </c>
      <c r="C447" s="18">
        <f t="shared" si="48"/>
        <v>1</v>
      </c>
      <c r="D447" s="18" t="str">
        <f>IF(INDEX([1]DataVD!$K$166:$K$242,MATCH($J447,[1]DataVD!$I$166:$I$242,0),1)=$M447,2,"")</f>
        <v/>
      </c>
      <c r="E447" s="18" t="str">
        <f t="shared" si="49"/>
        <v/>
      </c>
      <c r="F447" s="18" t="str">
        <f t="shared" si="50"/>
        <v/>
      </c>
      <c r="G447" s="18" t="str">
        <f t="shared" si="51"/>
        <v/>
      </c>
      <c r="H447" s="18" t="str">
        <f>IF(INDEX([1]DataVD!$L$166:$L$242,MATCH($J447,[1]DataVD!$I$166:$I$242,0),1)=$M447,5,"")</f>
        <v/>
      </c>
      <c r="I447" s="25" t="str">
        <f t="shared" si="52"/>
        <v/>
      </c>
      <c r="J447" s="18" t="s">
        <v>90</v>
      </c>
      <c r="K447" s="12">
        <v>700</v>
      </c>
      <c r="L447" s="13" t="s">
        <v>31</v>
      </c>
      <c r="M447" s="13">
        <v>3.37</v>
      </c>
      <c r="N447" s="13">
        <v>3.34</v>
      </c>
      <c r="O447" s="13">
        <f t="shared" si="46"/>
        <v>-3.0000000000000249E-2</v>
      </c>
      <c r="P447" s="13">
        <v>0.05</v>
      </c>
      <c r="Q447" s="13">
        <v>0.06</v>
      </c>
      <c r="R447" s="13">
        <f t="shared" si="47"/>
        <v>9.999999999999995E-3</v>
      </c>
      <c r="S447" s="13">
        <v>2.14</v>
      </c>
      <c r="T447" s="13">
        <v>15.7</v>
      </c>
      <c r="U447" s="13">
        <v>5.37</v>
      </c>
      <c r="V447" s="13">
        <v>5.47</v>
      </c>
      <c r="W447" s="13"/>
    </row>
    <row r="448" spans="1:23" x14ac:dyDescent="0.3">
      <c r="A448" s="18" t="str">
        <f>IF(K448="","",MAX($A$15:A447)+1)</f>
        <v/>
      </c>
      <c r="B448" s="18">
        <v>3</v>
      </c>
      <c r="C448" s="18" t="str">
        <f t="shared" si="48"/>
        <v/>
      </c>
      <c r="D448" s="18">
        <f>IF(INDEX([1]DataVD!$K$166:$K$242,MATCH($J448,[1]DataVD!$I$166:$I$242,0),1)=$M448,2,"")</f>
        <v>2</v>
      </c>
      <c r="E448" s="18" t="str">
        <f t="shared" si="49"/>
        <v/>
      </c>
      <c r="F448" s="18" t="str">
        <f t="shared" si="50"/>
        <v/>
      </c>
      <c r="G448" s="18" t="str">
        <f t="shared" si="51"/>
        <v/>
      </c>
      <c r="H448" s="18" t="str">
        <f>IF(INDEX([1]DataVD!$L$166:$L$242,MATCH($J448,[1]DataVD!$I$166:$I$242,0),1)=$M448,5,"")</f>
        <v/>
      </c>
      <c r="I448" s="25" t="str">
        <f t="shared" si="52"/>
        <v/>
      </c>
      <c r="J448" s="18" t="s">
        <v>90</v>
      </c>
      <c r="K448" s="11"/>
      <c r="L448" s="13" t="s">
        <v>31</v>
      </c>
      <c r="M448" s="13">
        <v>5.37</v>
      </c>
      <c r="N448" s="13">
        <v>5.41</v>
      </c>
      <c r="O448" s="13">
        <f t="shared" si="46"/>
        <v>4.0000000000000036E-2</v>
      </c>
      <c r="P448" s="13">
        <v>0.05</v>
      </c>
      <c r="Q448" s="13">
        <v>0.04</v>
      </c>
      <c r="R448" s="13">
        <f t="shared" si="47"/>
        <v>-1.0000000000000002E-2</v>
      </c>
      <c r="S448" s="13"/>
      <c r="T448" s="13"/>
      <c r="U448" s="13"/>
      <c r="V448" s="13"/>
      <c r="W448" s="13"/>
    </row>
    <row r="449" spans="1:23" x14ac:dyDescent="0.3">
      <c r="A449" s="18" t="str">
        <f>IF(K449="","",MAX($A$15:A448)+1)</f>
        <v/>
      </c>
      <c r="B449" s="18">
        <v>2</v>
      </c>
      <c r="C449" s="18" t="str">
        <f t="shared" si="48"/>
        <v/>
      </c>
      <c r="D449" s="18" t="str">
        <f>IF(INDEX([1]DataVD!$K$166:$K$242,MATCH($J449,[1]DataVD!$I$166:$I$242,0),1)=$M449,2,"")</f>
        <v/>
      </c>
      <c r="E449" s="18">
        <f t="shared" si="49"/>
        <v>3</v>
      </c>
      <c r="F449" s="18" t="str">
        <f t="shared" si="50"/>
        <v/>
      </c>
      <c r="G449" s="18" t="str">
        <f t="shared" si="51"/>
        <v/>
      </c>
      <c r="H449" s="18" t="str">
        <f>IF(INDEX([1]DataVD!$L$166:$L$242,MATCH($J449,[1]DataVD!$I$166:$I$242,0),1)=$M449,5,"")</f>
        <v/>
      </c>
      <c r="I449" s="25" t="str">
        <f t="shared" si="52"/>
        <v/>
      </c>
      <c r="J449" s="18" t="s">
        <v>90</v>
      </c>
      <c r="K449" s="11"/>
      <c r="L449" s="13" t="s">
        <v>31</v>
      </c>
      <c r="M449" s="13">
        <v>5.07</v>
      </c>
      <c r="N449" s="13">
        <v>5.12</v>
      </c>
      <c r="O449" s="13">
        <f t="shared" si="46"/>
        <v>4.9999999999999822E-2</v>
      </c>
      <c r="P449" s="13">
        <v>-0.25</v>
      </c>
      <c r="Q449" s="13">
        <v>-0.23</v>
      </c>
      <c r="R449" s="13">
        <f t="shared" si="47"/>
        <v>-1.999999999999999E-2</v>
      </c>
      <c r="S449" s="13"/>
      <c r="T449" s="13"/>
      <c r="U449" s="13"/>
      <c r="V449" s="13"/>
      <c r="W449" s="13"/>
    </row>
    <row r="450" spans="1:23" hidden="1" x14ac:dyDescent="0.3">
      <c r="A450" s="18" t="str">
        <f>IF(K450="","",MAX($A$15:A449)+1)</f>
        <v/>
      </c>
      <c r="B450" s="18">
        <v>1</v>
      </c>
      <c r="C450" s="18" t="str">
        <f t="shared" si="48"/>
        <v/>
      </c>
      <c r="D450" s="18" t="str">
        <f>IF(INDEX([1]DataVD!$K$166:$K$242,MATCH($J450,[1]DataVD!$I$166:$I$242,0),1)=$M450,2,"")</f>
        <v/>
      </c>
      <c r="E450" s="18" t="str">
        <f t="shared" si="49"/>
        <v/>
      </c>
      <c r="F450" s="18" t="str">
        <f t="shared" si="50"/>
        <v/>
      </c>
      <c r="G450" s="18" t="str">
        <f t="shared" si="51"/>
        <v/>
      </c>
      <c r="H450" s="18" t="str">
        <f>IF(INDEX([1]DataVD!$L$166:$L$242,MATCH($J450,[1]DataVD!$I$166:$I$242,0),1)=$M450,5,"")</f>
        <v/>
      </c>
      <c r="I450" s="25" t="str">
        <f t="shared" si="52"/>
        <v/>
      </c>
      <c r="J450" s="18" t="s">
        <v>90</v>
      </c>
      <c r="K450" s="11"/>
      <c r="L450" s="13" t="s">
        <v>31</v>
      </c>
      <c r="M450" s="13">
        <v>1.66</v>
      </c>
      <c r="N450" s="13">
        <v>1.7</v>
      </c>
      <c r="O450" s="13">
        <f t="shared" si="46"/>
        <v>4.0000000000000036E-2</v>
      </c>
      <c r="P450" s="13">
        <v>-0.25</v>
      </c>
      <c r="Q450" s="13">
        <v>-0.25</v>
      </c>
      <c r="R450" s="13">
        <f t="shared" si="47"/>
        <v>0</v>
      </c>
      <c r="S450" s="13"/>
      <c r="T450" s="13"/>
      <c r="U450" s="13"/>
      <c r="V450" s="13"/>
      <c r="W450" s="13"/>
    </row>
    <row r="451" spans="1:23" x14ac:dyDescent="0.3">
      <c r="A451" s="18" t="str">
        <f>IF(K451="","",MAX($A$15:A450)+1)</f>
        <v/>
      </c>
      <c r="B451" s="18">
        <v>0</v>
      </c>
      <c r="C451" s="18" t="str">
        <f t="shared" si="48"/>
        <v/>
      </c>
      <c r="D451" s="18" t="str">
        <f>IF(INDEX([1]DataVD!$K$166:$K$242,MATCH($J451,[1]DataVD!$I$166:$I$242,0),1)=$M451,2,"")</f>
        <v/>
      </c>
      <c r="E451" s="18" t="str">
        <f t="shared" si="49"/>
        <v/>
      </c>
      <c r="F451" s="18">
        <f t="shared" si="50"/>
        <v>0</v>
      </c>
      <c r="G451" s="18" t="str">
        <f t="shared" si="51"/>
        <v/>
      </c>
      <c r="H451" s="18" t="str">
        <f>IF(INDEX([1]DataVD!$L$166:$L$242,MATCH($J451,[1]DataVD!$I$166:$I$242,0),1)=$M451,5,"")</f>
        <v/>
      </c>
      <c r="I451" s="25" t="str">
        <f t="shared" si="52"/>
        <v/>
      </c>
      <c r="J451" s="18" t="s">
        <v>90</v>
      </c>
      <c r="K451" s="11"/>
      <c r="L451" s="13" t="s">
        <v>32</v>
      </c>
      <c r="M451" s="13">
        <v>0</v>
      </c>
      <c r="N451" s="13">
        <v>0</v>
      </c>
      <c r="O451" s="13">
        <f t="shared" si="46"/>
        <v>0</v>
      </c>
      <c r="P451" s="13">
        <v>0.64</v>
      </c>
      <c r="Q451" s="13">
        <v>0.65</v>
      </c>
      <c r="R451" s="13">
        <f t="shared" si="47"/>
        <v>1.0000000000000009E-2</v>
      </c>
      <c r="S451" s="13"/>
      <c r="T451" s="13"/>
      <c r="U451" s="13"/>
      <c r="V451" s="13"/>
      <c r="W451" s="13"/>
    </row>
    <row r="452" spans="1:23" hidden="1" x14ac:dyDescent="0.3">
      <c r="A452" s="18" t="str">
        <f>IF(K452="","",MAX($A$15:A451)+1)</f>
        <v/>
      </c>
      <c r="B452" s="18">
        <v>1</v>
      </c>
      <c r="C452" s="18" t="str">
        <f t="shared" si="48"/>
        <v/>
      </c>
      <c r="D452" s="18" t="str">
        <f>IF(INDEX([1]DataVD!$K$166:$K$242,MATCH($J452,[1]DataVD!$I$166:$I$242,0),1)=$M452,2,"")</f>
        <v/>
      </c>
      <c r="E452" s="18" t="str">
        <f t="shared" si="49"/>
        <v/>
      </c>
      <c r="F452" s="18" t="str">
        <f t="shared" si="50"/>
        <v/>
      </c>
      <c r="G452" s="18" t="str">
        <f t="shared" si="51"/>
        <v/>
      </c>
      <c r="H452" s="18" t="str">
        <f>IF(INDEX([1]DataVD!$L$166:$L$242,MATCH($J452,[1]DataVD!$I$166:$I$242,0),1)=$M452,5,"")</f>
        <v/>
      </c>
      <c r="I452" s="25" t="str">
        <f t="shared" si="52"/>
        <v/>
      </c>
      <c r="J452" s="18" t="s">
        <v>90</v>
      </c>
      <c r="K452" s="11"/>
      <c r="L452" s="13" t="s">
        <v>33</v>
      </c>
      <c r="M452" s="13">
        <v>3.83</v>
      </c>
      <c r="N452" s="13">
        <v>3.83</v>
      </c>
      <c r="O452" s="13">
        <f t="shared" si="46"/>
        <v>0</v>
      </c>
      <c r="P452" s="13">
        <v>0.65</v>
      </c>
      <c r="Q452" s="13">
        <v>0.64</v>
      </c>
      <c r="R452" s="13">
        <f t="shared" si="47"/>
        <v>-1.0000000000000009E-2</v>
      </c>
      <c r="S452" s="13"/>
      <c r="T452" s="13"/>
      <c r="U452" s="13"/>
      <c r="V452" s="13"/>
      <c r="W452" s="13"/>
    </row>
    <row r="453" spans="1:23" hidden="1" x14ac:dyDescent="0.3">
      <c r="A453" s="18" t="str">
        <f>IF(K453="","",MAX($A$15:A452)+1)</f>
        <v/>
      </c>
      <c r="B453" s="18">
        <v>2</v>
      </c>
      <c r="C453" s="18" t="str">
        <f t="shared" si="48"/>
        <v/>
      </c>
      <c r="D453" s="18" t="str">
        <f>IF(INDEX([1]DataVD!$K$166:$K$242,MATCH($J453,[1]DataVD!$I$166:$I$242,0),1)=$M453,2,"")</f>
        <v/>
      </c>
      <c r="E453" s="18" t="str">
        <f t="shared" si="49"/>
        <v/>
      </c>
      <c r="F453" s="18" t="str">
        <f t="shared" si="50"/>
        <v/>
      </c>
      <c r="G453" s="18" t="str">
        <f t="shared" si="51"/>
        <v/>
      </c>
      <c r="H453" s="18" t="str">
        <f>IF(INDEX([1]DataVD!$L$166:$L$242,MATCH($J453,[1]DataVD!$I$166:$I$242,0),1)=$M453,5,"")</f>
        <v/>
      </c>
      <c r="I453" s="25" t="str">
        <f t="shared" si="52"/>
        <v/>
      </c>
      <c r="J453" s="18" t="s">
        <v>90</v>
      </c>
      <c r="K453" s="11"/>
      <c r="L453" s="13" t="s">
        <v>33</v>
      </c>
      <c r="M453" s="13">
        <v>4.83</v>
      </c>
      <c r="N453" s="13">
        <v>4.84</v>
      </c>
      <c r="O453" s="13">
        <f t="shared" si="46"/>
        <v>9.9999999999997868E-3</v>
      </c>
      <c r="P453" s="13">
        <v>-0.32</v>
      </c>
      <c r="Q453" s="13">
        <v>-0.32</v>
      </c>
      <c r="R453" s="13">
        <f t="shared" si="47"/>
        <v>0</v>
      </c>
      <c r="S453" s="13"/>
      <c r="T453" s="13"/>
      <c r="U453" s="13"/>
      <c r="V453" s="13"/>
      <c r="W453" s="13"/>
    </row>
    <row r="454" spans="1:23" x14ac:dyDescent="0.3">
      <c r="A454" s="18" t="str">
        <f>IF(K454="","",MAX($A$15:A453)+1)</f>
        <v/>
      </c>
      <c r="B454" s="18">
        <v>3</v>
      </c>
      <c r="C454" s="18" t="str">
        <f t="shared" si="48"/>
        <v/>
      </c>
      <c r="D454" s="18" t="str">
        <f>IF(INDEX([1]DataVD!$K$166:$K$242,MATCH($J454,[1]DataVD!$I$166:$I$242,0),1)=$M454,2,"")</f>
        <v/>
      </c>
      <c r="E454" s="18" t="str">
        <f t="shared" si="49"/>
        <v/>
      </c>
      <c r="F454" s="18" t="str">
        <f t="shared" si="50"/>
        <v/>
      </c>
      <c r="G454" s="18">
        <f t="shared" si="51"/>
        <v>4</v>
      </c>
      <c r="H454" s="18" t="str">
        <f>IF(INDEX([1]DataVD!$L$166:$L$242,MATCH($J454,[1]DataVD!$I$166:$I$242,0),1)=$M454,5,"")</f>
        <v/>
      </c>
      <c r="I454" s="25" t="str">
        <f t="shared" si="52"/>
        <v/>
      </c>
      <c r="J454" s="18" t="s">
        <v>90</v>
      </c>
      <c r="K454" s="11"/>
      <c r="L454" s="13" t="s">
        <v>33</v>
      </c>
      <c r="M454" s="13">
        <v>5.17</v>
      </c>
      <c r="N454" s="13">
        <v>5.21</v>
      </c>
      <c r="O454" s="13">
        <f t="shared" si="46"/>
        <v>4.0000000000000036E-2</v>
      </c>
      <c r="P454" s="13">
        <v>-0.32</v>
      </c>
      <c r="Q454" s="13">
        <v>-0.33</v>
      </c>
      <c r="R454" s="13">
        <f t="shared" si="47"/>
        <v>1.0000000000000009E-2</v>
      </c>
      <c r="S454" s="13"/>
      <c r="T454" s="13"/>
      <c r="U454" s="13"/>
      <c r="V454" s="13"/>
      <c r="W454" s="13"/>
    </row>
    <row r="455" spans="1:23" x14ac:dyDescent="0.3">
      <c r="A455" s="18" t="str">
        <f>IF(K455="","",MAX($A$15:A454)+1)</f>
        <v/>
      </c>
      <c r="B455" s="18">
        <v>4</v>
      </c>
      <c r="C455" s="18" t="str">
        <f t="shared" si="48"/>
        <v/>
      </c>
      <c r="D455" s="18" t="str">
        <f>IF(INDEX([1]DataVD!$K$166:$K$242,MATCH($J455,[1]DataVD!$I$166:$I$242,0),1)=$M455,2,"")</f>
        <v/>
      </c>
      <c r="E455" s="18" t="str">
        <f t="shared" si="49"/>
        <v/>
      </c>
      <c r="F455" s="18" t="str">
        <f t="shared" si="50"/>
        <v/>
      </c>
      <c r="G455" s="18" t="str">
        <f t="shared" si="51"/>
        <v/>
      </c>
      <c r="H455" s="18">
        <f>IF(INDEX([1]DataVD!$L$166:$L$242,MATCH($J455,[1]DataVD!$I$166:$I$242,0),1)=$M455,5,"")</f>
        <v>5</v>
      </c>
      <c r="I455" s="25" t="str">
        <f t="shared" si="52"/>
        <v/>
      </c>
      <c r="J455" s="18" t="s">
        <v>90</v>
      </c>
      <c r="K455" s="11"/>
      <c r="L455" s="13" t="s">
        <v>33</v>
      </c>
      <c r="M455" s="13">
        <v>5.47</v>
      </c>
      <c r="N455" s="13">
        <v>5.43</v>
      </c>
      <c r="O455" s="13">
        <f t="shared" si="46"/>
        <v>-4.0000000000000036E-2</v>
      </c>
      <c r="P455" s="13">
        <v>-0.02</v>
      </c>
      <c r="Q455" s="13">
        <v>-0.02</v>
      </c>
      <c r="R455" s="13">
        <f t="shared" si="47"/>
        <v>0</v>
      </c>
      <c r="S455" s="13"/>
      <c r="T455" s="13"/>
      <c r="U455" s="13"/>
      <c r="V455" s="13"/>
      <c r="W455" s="13"/>
    </row>
    <row r="456" spans="1:23" hidden="1" x14ac:dyDescent="0.3">
      <c r="A456" s="18" t="str">
        <f>IF(K456="","",MAX($A$15:A455)+1)</f>
        <v/>
      </c>
      <c r="B456" s="18">
        <v>5</v>
      </c>
      <c r="C456" s="18" t="str">
        <f t="shared" si="48"/>
        <v/>
      </c>
      <c r="D456" s="18" t="str">
        <f>IF(INDEX([1]DataVD!$K$166:$K$242,MATCH($J456,[1]DataVD!$I$166:$I$242,0),1)=$M456,2,"")</f>
        <v/>
      </c>
      <c r="E456" s="18" t="str">
        <f t="shared" si="49"/>
        <v/>
      </c>
      <c r="F456" s="18" t="str">
        <f t="shared" si="50"/>
        <v/>
      </c>
      <c r="G456" s="18" t="str">
        <f t="shared" si="51"/>
        <v/>
      </c>
      <c r="H456" s="18" t="str">
        <f>IF(INDEX([1]DataVD!$L$166:$L$242,MATCH($J456,[1]DataVD!$I$166:$I$242,0),1)=$M456,5,"")</f>
        <v/>
      </c>
      <c r="I456" s="25" t="str">
        <f t="shared" si="52"/>
        <v/>
      </c>
      <c r="J456" s="18" t="s">
        <v>90</v>
      </c>
      <c r="K456" s="11"/>
      <c r="L456" s="13" t="s">
        <v>33</v>
      </c>
      <c r="M456" s="13">
        <v>4.83</v>
      </c>
      <c r="N456" s="13">
        <v>4.79</v>
      </c>
      <c r="O456" s="13">
        <f t="shared" si="46"/>
        <v>-4.0000000000000036E-2</v>
      </c>
      <c r="P456" s="13">
        <v>-0.02</v>
      </c>
      <c r="Q456" s="13">
        <v>-0.03</v>
      </c>
      <c r="R456" s="13">
        <f t="shared" si="47"/>
        <v>9.9999999999999985E-3</v>
      </c>
      <c r="S456" s="13"/>
      <c r="T456" s="13"/>
      <c r="U456" s="13"/>
      <c r="V456" s="13"/>
      <c r="W456" s="13"/>
    </row>
    <row r="457" spans="1:23" x14ac:dyDescent="0.3">
      <c r="A457" s="18" t="str">
        <f>IF(K457="","",MAX($A$15:A456)+1)</f>
        <v/>
      </c>
      <c r="B457" s="18">
        <v>6</v>
      </c>
      <c r="C457" s="18" t="str">
        <f t="shared" si="48"/>
        <v/>
      </c>
      <c r="D457" s="18" t="str">
        <f>IF(INDEX([1]DataVD!$K$166:$K$242,MATCH($J457,[1]DataVD!$I$166:$I$242,0),1)=$M457,2,"")</f>
        <v/>
      </c>
      <c r="E457" s="18" t="str">
        <f t="shared" si="49"/>
        <v/>
      </c>
      <c r="F457" s="18" t="str">
        <f t="shared" si="50"/>
        <v/>
      </c>
      <c r="G457" s="18" t="str">
        <f t="shared" si="51"/>
        <v/>
      </c>
      <c r="H457" s="18" t="str">
        <f>IF(INDEX([1]DataVD!$L$166:$L$242,MATCH($J457,[1]DataVD!$I$166:$I$242,0),1)=$M457,5,"")</f>
        <v/>
      </c>
      <c r="I457" s="25">
        <f t="shared" si="52"/>
        <v>6</v>
      </c>
      <c r="J457" s="18" t="s">
        <v>90</v>
      </c>
      <c r="K457" s="11"/>
      <c r="L457" s="13" t="s">
        <v>33</v>
      </c>
      <c r="M457" s="13">
        <v>3.85</v>
      </c>
      <c r="N457" s="13">
        <v>3.85</v>
      </c>
      <c r="O457" s="13">
        <f t="shared" si="46"/>
        <v>0</v>
      </c>
      <c r="P457" s="13">
        <v>0.93</v>
      </c>
      <c r="Q457" s="13">
        <v>0.92</v>
      </c>
      <c r="R457" s="13">
        <f t="shared" si="47"/>
        <v>-1.0000000000000009E-2</v>
      </c>
      <c r="S457" s="13"/>
      <c r="T457" s="13"/>
      <c r="U457" s="13"/>
      <c r="V457" s="13"/>
      <c r="W457" s="13"/>
    </row>
    <row r="458" spans="1:23" x14ac:dyDescent="0.3">
      <c r="A458" s="19">
        <f>IF(K458="","",MAX($A$15:A457)+1)</f>
        <v>42</v>
      </c>
      <c r="B458" s="19">
        <v>4</v>
      </c>
      <c r="C458" s="19">
        <f t="shared" si="48"/>
        <v>1</v>
      </c>
      <c r="D458" s="19" t="str">
        <f>IF(INDEX([1]DataVD!$K$166:$K$242,MATCH($J458,[1]DataVD!$I$166:$I$242,0),1)=$M458,2,"")</f>
        <v/>
      </c>
      <c r="E458" s="19" t="str">
        <f t="shared" si="49"/>
        <v/>
      </c>
      <c r="F458" s="19" t="str">
        <f t="shared" si="50"/>
        <v/>
      </c>
      <c r="G458" s="19" t="str">
        <f t="shared" si="51"/>
        <v/>
      </c>
      <c r="H458" s="19" t="str">
        <f>IF(INDEX([1]DataVD!$L$166:$L$242,MATCH($J458,[1]DataVD!$I$166:$I$242,0),1)=$M458,5,"")</f>
        <v/>
      </c>
      <c r="I458" s="25" t="str">
        <f t="shared" si="52"/>
        <v/>
      </c>
      <c r="J458" s="18" t="s">
        <v>91</v>
      </c>
      <c r="K458" s="15">
        <v>720</v>
      </c>
      <c r="L458" s="16" t="s">
        <v>31</v>
      </c>
      <c r="M458" s="16">
        <v>3.23</v>
      </c>
      <c r="N458" s="16">
        <v>3.18</v>
      </c>
      <c r="O458" s="16">
        <f t="shared" si="46"/>
        <v>-4.9999999999999822E-2</v>
      </c>
      <c r="P458" s="16">
        <v>0.15</v>
      </c>
      <c r="Q458" s="16">
        <v>0.14000000000000001</v>
      </c>
      <c r="R458" s="16">
        <f t="shared" si="47"/>
        <v>-9.9999999999999811E-3</v>
      </c>
      <c r="S458" s="16">
        <v>2.76</v>
      </c>
      <c r="T458" s="16">
        <v>13.94</v>
      </c>
      <c r="U458" s="16">
        <v>5.23</v>
      </c>
      <c r="V458" s="16">
        <v>3.96</v>
      </c>
      <c r="W458" s="16"/>
    </row>
    <row r="459" spans="1:23" x14ac:dyDescent="0.3">
      <c r="A459" s="19" t="str">
        <f>IF(K459="","",MAX($A$15:A458)+1)</f>
        <v/>
      </c>
      <c r="B459" s="19">
        <v>3</v>
      </c>
      <c r="C459" s="19" t="str">
        <f t="shared" si="48"/>
        <v/>
      </c>
      <c r="D459" s="19">
        <f>IF(INDEX([1]DataVD!$K$166:$K$242,MATCH($J459,[1]DataVD!$I$166:$I$242,0),1)=$M459,2,"")</f>
        <v>2</v>
      </c>
      <c r="E459" s="19" t="str">
        <f t="shared" si="49"/>
        <v/>
      </c>
      <c r="F459" s="19" t="str">
        <f t="shared" si="50"/>
        <v/>
      </c>
      <c r="G459" s="19" t="str">
        <f t="shared" si="51"/>
        <v/>
      </c>
      <c r="H459" s="19" t="str">
        <f>IF(INDEX([1]DataVD!$L$166:$L$242,MATCH($J459,[1]DataVD!$I$166:$I$242,0),1)=$M459,5,"")</f>
        <v/>
      </c>
      <c r="I459" s="25" t="str">
        <f t="shared" si="52"/>
        <v/>
      </c>
      <c r="J459" s="18" t="s">
        <v>91</v>
      </c>
      <c r="K459" s="14"/>
      <c r="L459" s="16" t="s">
        <v>31</v>
      </c>
      <c r="M459" s="16">
        <v>5.23</v>
      </c>
      <c r="N459" s="16">
        <v>5.2</v>
      </c>
      <c r="O459" s="16">
        <f t="shared" si="46"/>
        <v>-3.0000000000000249E-2</v>
      </c>
      <c r="P459" s="16">
        <v>0.13</v>
      </c>
      <c r="Q459" s="16">
        <v>0.14000000000000001</v>
      </c>
      <c r="R459" s="16">
        <f t="shared" si="47"/>
        <v>1.0000000000000009E-2</v>
      </c>
      <c r="S459" s="16"/>
      <c r="T459" s="16"/>
      <c r="U459" s="16"/>
      <c r="V459" s="16"/>
      <c r="W459" s="16"/>
    </row>
    <row r="460" spans="1:23" x14ac:dyDescent="0.3">
      <c r="A460" s="19" t="str">
        <f>IF(K460="","",MAX($A$15:A459)+1)</f>
        <v/>
      </c>
      <c r="B460" s="19">
        <v>2</v>
      </c>
      <c r="C460" s="19" t="str">
        <f t="shared" si="48"/>
        <v/>
      </c>
      <c r="D460" s="19" t="str">
        <f>IF(INDEX([1]DataVD!$K$166:$K$242,MATCH($J460,[1]DataVD!$I$166:$I$242,0),1)=$M460,2,"")</f>
        <v/>
      </c>
      <c r="E460" s="19">
        <f t="shared" si="49"/>
        <v>3</v>
      </c>
      <c r="F460" s="19" t="str">
        <f t="shared" si="50"/>
        <v/>
      </c>
      <c r="G460" s="19" t="str">
        <f t="shared" si="51"/>
        <v/>
      </c>
      <c r="H460" s="19" t="str">
        <f>IF(INDEX([1]DataVD!$L$166:$L$242,MATCH($J460,[1]DataVD!$I$166:$I$242,0),1)=$M460,5,"")</f>
        <v/>
      </c>
      <c r="I460" s="25" t="str">
        <f t="shared" si="52"/>
        <v/>
      </c>
      <c r="J460" s="18" t="s">
        <v>91</v>
      </c>
      <c r="K460" s="14"/>
      <c r="L460" s="16" t="s">
        <v>31</v>
      </c>
      <c r="M460" s="16">
        <v>4.93</v>
      </c>
      <c r="N460" s="16">
        <v>4.9800000000000004</v>
      </c>
      <c r="O460" s="16">
        <f t="shared" si="46"/>
        <v>5.0000000000000711E-2</v>
      </c>
      <c r="P460" s="16">
        <v>-0.17</v>
      </c>
      <c r="Q460" s="16">
        <v>-0.18</v>
      </c>
      <c r="R460" s="16">
        <f t="shared" si="47"/>
        <v>9.9999999999999811E-3</v>
      </c>
      <c r="S460" s="16"/>
      <c r="T460" s="16"/>
      <c r="U460" s="16"/>
      <c r="V460" s="16"/>
      <c r="W460" s="16"/>
    </row>
    <row r="461" spans="1:23" hidden="1" x14ac:dyDescent="0.3">
      <c r="A461" s="19" t="str">
        <f>IF(K461="","",MAX($A$15:A460)+1)</f>
        <v/>
      </c>
      <c r="B461" s="19">
        <v>1</v>
      </c>
      <c r="C461" s="19" t="str">
        <f t="shared" si="48"/>
        <v/>
      </c>
      <c r="D461" s="19" t="str">
        <f>IF(INDEX([1]DataVD!$K$166:$K$242,MATCH($J461,[1]DataVD!$I$166:$I$242,0),1)=$M461,2,"")</f>
        <v/>
      </c>
      <c r="E461" s="19" t="str">
        <f t="shared" si="49"/>
        <v/>
      </c>
      <c r="F461" s="19" t="str">
        <f t="shared" si="50"/>
        <v/>
      </c>
      <c r="G461" s="19" t="str">
        <f t="shared" si="51"/>
        <v/>
      </c>
      <c r="H461" s="19" t="str">
        <f>IF(INDEX([1]DataVD!$L$166:$L$242,MATCH($J461,[1]DataVD!$I$166:$I$242,0),1)=$M461,5,"")</f>
        <v/>
      </c>
      <c r="I461" s="25" t="str">
        <f t="shared" si="52"/>
        <v/>
      </c>
      <c r="J461" s="18" t="s">
        <v>91</v>
      </c>
      <c r="K461" s="14"/>
      <c r="L461" s="16" t="s">
        <v>31</v>
      </c>
      <c r="M461" s="16">
        <v>1.65</v>
      </c>
      <c r="N461" s="16">
        <v>1.62</v>
      </c>
      <c r="O461" s="16">
        <f t="shared" si="46"/>
        <v>-2.9999999999999805E-2</v>
      </c>
      <c r="P461" s="16">
        <v>-0.14000000000000001</v>
      </c>
      <c r="Q461" s="16">
        <v>-0.12</v>
      </c>
      <c r="R461" s="16">
        <f t="shared" si="47"/>
        <v>-2.0000000000000018E-2</v>
      </c>
      <c r="S461" s="16"/>
      <c r="T461" s="16"/>
      <c r="U461" s="16"/>
      <c r="V461" s="16"/>
      <c r="W461" s="16"/>
    </row>
    <row r="462" spans="1:23" x14ac:dyDescent="0.3">
      <c r="A462" s="19" t="str">
        <f>IF(K462="","",MAX($A$15:A461)+1)</f>
        <v/>
      </c>
      <c r="B462" s="19">
        <v>0</v>
      </c>
      <c r="C462" s="19" t="str">
        <f t="shared" si="48"/>
        <v/>
      </c>
      <c r="D462" s="19" t="str">
        <f>IF(INDEX([1]DataVD!$K$166:$K$242,MATCH($J462,[1]DataVD!$I$166:$I$242,0),1)=$M462,2,"")</f>
        <v/>
      </c>
      <c r="E462" s="19" t="str">
        <f t="shared" si="49"/>
        <v/>
      </c>
      <c r="F462" s="19">
        <f t="shared" si="50"/>
        <v>0</v>
      </c>
      <c r="G462" s="19" t="str">
        <f t="shared" si="51"/>
        <v/>
      </c>
      <c r="H462" s="19" t="str">
        <f>IF(INDEX([1]DataVD!$L$166:$L$242,MATCH($J462,[1]DataVD!$I$166:$I$242,0),1)=$M462,5,"")</f>
        <v/>
      </c>
      <c r="I462" s="25" t="str">
        <f t="shared" si="52"/>
        <v/>
      </c>
      <c r="J462" s="18" t="s">
        <v>91</v>
      </c>
      <c r="K462" s="14"/>
      <c r="L462" s="16" t="s">
        <v>32</v>
      </c>
      <c r="M462" s="16">
        <v>0</v>
      </c>
      <c r="N462" s="16">
        <v>0</v>
      </c>
      <c r="O462" s="16">
        <f t="shared" ref="O462:O525" si="53">ABS(N462)-ABS(M462)</f>
        <v>0</v>
      </c>
      <c r="P462" s="16">
        <v>-0.33</v>
      </c>
      <c r="Q462" s="16">
        <v>-0.34</v>
      </c>
      <c r="R462" s="16">
        <f t="shared" ref="R462:R525" si="54">ABS(Q462)-ABS(P462)</f>
        <v>1.0000000000000009E-2</v>
      </c>
      <c r="S462" s="16"/>
      <c r="T462" s="16"/>
      <c r="U462" s="16"/>
      <c r="V462" s="16"/>
      <c r="W462" s="16"/>
    </row>
    <row r="463" spans="1:23" hidden="1" x14ac:dyDescent="0.3">
      <c r="A463" s="19" t="str">
        <f>IF(K463="","",MAX($A$15:A462)+1)</f>
        <v/>
      </c>
      <c r="B463" s="19">
        <v>1</v>
      </c>
      <c r="C463" s="19" t="str">
        <f t="shared" ref="C463:C526" si="55">IF(K463&gt;0,1,"")</f>
        <v/>
      </c>
      <c r="D463" s="19" t="str">
        <f>IF(INDEX([1]DataVD!$K$166:$K$242,MATCH($J463,[1]DataVD!$I$166:$I$242,0),1)=$M463,2,"")</f>
        <v/>
      </c>
      <c r="E463" s="19" t="str">
        <f t="shared" ref="E463:E526" si="56">IF(D462=2,3,"")</f>
        <v/>
      </c>
      <c r="F463" s="19" t="str">
        <f t="shared" ref="F463:F526" si="57">IF(L463="Tim",0,"")</f>
        <v/>
      </c>
      <c r="G463" s="19" t="str">
        <f t="shared" ref="G463:G526" si="58">IF(H464=5,4,"")</f>
        <v/>
      </c>
      <c r="H463" s="19" t="str">
        <f>IF(INDEX([1]DataVD!$L$166:$L$242,MATCH($J463,[1]DataVD!$I$166:$I$242,0),1)=$M463,5,"")</f>
        <v/>
      </c>
      <c r="I463" s="25" t="str">
        <f t="shared" ref="I463:I526" si="59">IF(K464&gt;0,6,"")</f>
        <v/>
      </c>
      <c r="J463" s="18" t="s">
        <v>91</v>
      </c>
      <c r="K463" s="14"/>
      <c r="L463" s="16" t="s">
        <v>33</v>
      </c>
      <c r="M463" s="16">
        <v>2.5499999999999998</v>
      </c>
      <c r="N463" s="16">
        <v>2.56</v>
      </c>
      <c r="O463" s="16">
        <f t="shared" si="53"/>
        <v>1.0000000000000231E-2</v>
      </c>
      <c r="P463" s="16">
        <v>-0.31</v>
      </c>
      <c r="Q463" s="16">
        <v>-0.31</v>
      </c>
      <c r="R463" s="16">
        <f t="shared" si="54"/>
        <v>0</v>
      </c>
      <c r="S463" s="16"/>
      <c r="T463" s="16"/>
      <c r="U463" s="16"/>
      <c r="V463" s="16"/>
      <c r="W463" s="16"/>
    </row>
    <row r="464" spans="1:23" hidden="1" x14ac:dyDescent="0.3">
      <c r="A464" s="19" t="str">
        <f>IF(K464="","",MAX($A$15:A463)+1)</f>
        <v/>
      </c>
      <c r="B464" s="19">
        <v>2</v>
      </c>
      <c r="C464" s="19" t="str">
        <f t="shared" si="55"/>
        <v/>
      </c>
      <c r="D464" s="19" t="str">
        <f>IF(INDEX([1]DataVD!$K$166:$K$242,MATCH($J464,[1]DataVD!$I$166:$I$242,0),1)=$M464,2,"")</f>
        <v/>
      </c>
      <c r="E464" s="19" t="str">
        <f t="shared" si="56"/>
        <v/>
      </c>
      <c r="F464" s="19" t="str">
        <f t="shared" si="57"/>
        <v/>
      </c>
      <c r="G464" s="19" t="str">
        <f t="shared" si="58"/>
        <v/>
      </c>
      <c r="H464" s="19" t="str">
        <f>IF(INDEX([1]DataVD!$L$166:$L$242,MATCH($J464,[1]DataVD!$I$166:$I$242,0),1)=$M464,5,"")</f>
        <v/>
      </c>
      <c r="I464" s="25" t="str">
        <f t="shared" si="59"/>
        <v/>
      </c>
      <c r="J464" s="18" t="s">
        <v>91</v>
      </c>
      <c r="K464" s="14"/>
      <c r="L464" s="16" t="s">
        <v>33</v>
      </c>
      <c r="M464" s="16">
        <v>3.31</v>
      </c>
      <c r="N464" s="16">
        <v>3.32</v>
      </c>
      <c r="O464" s="16">
        <f t="shared" si="53"/>
        <v>9.9999999999997868E-3</v>
      </c>
      <c r="P464" s="16">
        <v>0.68</v>
      </c>
      <c r="Q464" s="16">
        <v>0.69</v>
      </c>
      <c r="R464" s="16">
        <f t="shared" si="54"/>
        <v>9.9999999999998979E-3</v>
      </c>
      <c r="S464" s="16"/>
      <c r="T464" s="16"/>
      <c r="U464" s="16"/>
      <c r="V464" s="16"/>
      <c r="W464" s="16"/>
    </row>
    <row r="465" spans="1:23" x14ac:dyDescent="0.3">
      <c r="A465" s="19" t="str">
        <f>IF(K465="","",MAX($A$15:A464)+1)</f>
        <v/>
      </c>
      <c r="B465" s="19">
        <v>3</v>
      </c>
      <c r="C465" s="19" t="str">
        <f t="shared" si="55"/>
        <v/>
      </c>
      <c r="D465" s="19" t="str">
        <f>IF(INDEX([1]DataVD!$K$166:$K$242,MATCH($J465,[1]DataVD!$I$166:$I$242,0),1)=$M465,2,"")</f>
        <v/>
      </c>
      <c r="E465" s="19" t="str">
        <f t="shared" si="56"/>
        <v/>
      </c>
      <c r="F465" s="19" t="str">
        <f t="shared" si="57"/>
        <v/>
      </c>
      <c r="G465" s="19">
        <f t="shared" si="58"/>
        <v>4</v>
      </c>
      <c r="H465" s="19" t="str">
        <f>IF(INDEX([1]DataVD!$L$166:$L$242,MATCH($J465,[1]DataVD!$I$166:$I$242,0),1)=$M465,5,"")</f>
        <v/>
      </c>
      <c r="I465" s="25" t="str">
        <f t="shared" si="59"/>
        <v/>
      </c>
      <c r="J465" s="18" t="s">
        <v>91</v>
      </c>
      <c r="K465" s="14"/>
      <c r="L465" s="16" t="s">
        <v>33</v>
      </c>
      <c r="M465" s="16">
        <v>3.66</v>
      </c>
      <c r="N465" s="16">
        <v>3.7</v>
      </c>
      <c r="O465" s="16">
        <f t="shared" si="53"/>
        <v>4.0000000000000036E-2</v>
      </c>
      <c r="P465" s="16">
        <v>0.68</v>
      </c>
      <c r="Q465" s="16">
        <v>0.66</v>
      </c>
      <c r="R465" s="16">
        <f t="shared" si="54"/>
        <v>-2.0000000000000018E-2</v>
      </c>
      <c r="S465" s="16"/>
      <c r="T465" s="16"/>
      <c r="U465" s="16"/>
      <c r="V465" s="16"/>
      <c r="W465" s="16"/>
    </row>
    <row r="466" spans="1:23" x14ac:dyDescent="0.3">
      <c r="A466" s="19" t="str">
        <f>IF(K466="","",MAX($A$15:A465)+1)</f>
        <v/>
      </c>
      <c r="B466" s="19">
        <v>4</v>
      </c>
      <c r="C466" s="19" t="str">
        <f t="shared" si="55"/>
        <v/>
      </c>
      <c r="D466" s="19" t="str">
        <f>IF(INDEX([1]DataVD!$K$166:$K$242,MATCH($J466,[1]DataVD!$I$166:$I$242,0),1)=$M466,2,"")</f>
        <v/>
      </c>
      <c r="E466" s="19" t="str">
        <f t="shared" si="56"/>
        <v/>
      </c>
      <c r="F466" s="19" t="str">
        <f t="shared" si="57"/>
        <v/>
      </c>
      <c r="G466" s="19" t="str">
        <f t="shared" si="58"/>
        <v/>
      </c>
      <c r="H466" s="19">
        <f>IF(INDEX([1]DataVD!$L$166:$L$242,MATCH($J466,[1]DataVD!$I$166:$I$242,0),1)=$M466,5,"")</f>
        <v>5</v>
      </c>
      <c r="I466" s="25" t="str">
        <f t="shared" si="59"/>
        <v/>
      </c>
      <c r="J466" s="18" t="s">
        <v>91</v>
      </c>
      <c r="K466" s="14"/>
      <c r="L466" s="16" t="s">
        <v>33</v>
      </c>
      <c r="M466" s="16">
        <v>3.96</v>
      </c>
      <c r="N466" s="16">
        <v>3.95</v>
      </c>
      <c r="O466" s="16">
        <f t="shared" si="53"/>
        <v>-9.9999999999997868E-3</v>
      </c>
      <c r="P466" s="16">
        <v>0.97</v>
      </c>
      <c r="Q466" s="16">
        <v>0.98</v>
      </c>
      <c r="R466" s="16">
        <f t="shared" si="54"/>
        <v>1.0000000000000009E-2</v>
      </c>
      <c r="S466" s="16"/>
      <c r="T466" s="16"/>
      <c r="U466" s="16"/>
      <c r="V466" s="16"/>
      <c r="W466" s="16"/>
    </row>
    <row r="467" spans="1:23" hidden="1" x14ac:dyDescent="0.3">
      <c r="A467" s="19" t="str">
        <f>IF(K467="","",MAX($A$15:A466)+1)</f>
        <v/>
      </c>
      <c r="B467" s="19">
        <v>5</v>
      </c>
      <c r="C467" s="19" t="str">
        <f t="shared" si="55"/>
        <v/>
      </c>
      <c r="D467" s="19" t="str">
        <f>IF(INDEX([1]DataVD!$K$166:$K$242,MATCH($J467,[1]DataVD!$I$166:$I$242,0),1)=$M467,2,"")</f>
        <v/>
      </c>
      <c r="E467" s="19" t="str">
        <f t="shared" si="56"/>
        <v/>
      </c>
      <c r="F467" s="19" t="str">
        <f t="shared" si="57"/>
        <v/>
      </c>
      <c r="G467" s="19" t="str">
        <f t="shared" si="58"/>
        <v/>
      </c>
      <c r="H467" s="19" t="str">
        <f>IF(INDEX([1]DataVD!$L$166:$L$242,MATCH($J467,[1]DataVD!$I$166:$I$242,0),1)=$M467,5,"")</f>
        <v/>
      </c>
      <c r="I467" s="25" t="str">
        <f t="shared" si="59"/>
        <v/>
      </c>
      <c r="J467" s="18" t="s">
        <v>91</v>
      </c>
      <c r="K467" s="14"/>
      <c r="L467" s="16" t="s">
        <v>33</v>
      </c>
      <c r="M467" s="16">
        <v>3.31</v>
      </c>
      <c r="N467" s="16">
        <v>3.29</v>
      </c>
      <c r="O467" s="16">
        <f t="shared" si="53"/>
        <v>-2.0000000000000018E-2</v>
      </c>
      <c r="P467" s="16">
        <v>0.98</v>
      </c>
      <c r="Q467" s="16">
        <v>0.99</v>
      </c>
      <c r="R467" s="16">
        <f t="shared" si="54"/>
        <v>1.0000000000000009E-2</v>
      </c>
      <c r="S467" s="16"/>
      <c r="T467" s="16"/>
      <c r="U467" s="16"/>
      <c r="V467" s="16"/>
      <c r="W467" s="16"/>
    </row>
    <row r="468" spans="1:23" hidden="1" x14ac:dyDescent="0.3">
      <c r="A468" s="19" t="str">
        <f>IF(K468="","",MAX($A$15:A467)+1)</f>
        <v/>
      </c>
      <c r="B468" s="19">
        <v>6</v>
      </c>
      <c r="C468" s="19" t="str">
        <f t="shared" si="55"/>
        <v/>
      </c>
      <c r="D468" s="19" t="str">
        <f>IF(INDEX([1]DataVD!$K$166:$K$242,MATCH($J468,[1]DataVD!$I$166:$I$242,0),1)=$M468,2,"")</f>
        <v/>
      </c>
      <c r="E468" s="19" t="str">
        <f t="shared" si="56"/>
        <v/>
      </c>
      <c r="F468" s="19" t="str">
        <f t="shared" si="57"/>
        <v/>
      </c>
      <c r="G468" s="19" t="str">
        <f t="shared" si="58"/>
        <v/>
      </c>
      <c r="H468" s="19" t="str">
        <f>IF(INDEX([1]DataVD!$L$166:$L$242,MATCH($J468,[1]DataVD!$I$166:$I$242,0),1)=$M468,5,"")</f>
        <v/>
      </c>
      <c r="I468" s="25" t="str">
        <f t="shared" si="59"/>
        <v/>
      </c>
      <c r="J468" s="18" t="s">
        <v>91</v>
      </c>
      <c r="K468" s="14"/>
      <c r="L468" s="16" t="s">
        <v>33</v>
      </c>
      <c r="M468" s="16">
        <v>2.5499999999999998</v>
      </c>
      <c r="N468" s="16">
        <v>2.54</v>
      </c>
      <c r="O468" s="16">
        <f t="shared" si="53"/>
        <v>-9.9999999999997868E-3</v>
      </c>
      <c r="P468" s="16">
        <v>-0.01</v>
      </c>
      <c r="Q468" s="16">
        <v>0</v>
      </c>
      <c r="R468" s="16">
        <f t="shared" si="54"/>
        <v>-0.01</v>
      </c>
      <c r="S468" s="16"/>
      <c r="T468" s="16"/>
      <c r="U468" s="16"/>
      <c r="V468" s="16"/>
      <c r="W468" s="16"/>
    </row>
    <row r="469" spans="1:23" x14ac:dyDescent="0.3">
      <c r="A469" s="19" t="str">
        <f>IF(K469="","",MAX($A$15:A468)+1)</f>
        <v/>
      </c>
      <c r="B469" s="19">
        <v>7</v>
      </c>
      <c r="C469" s="19" t="str">
        <f t="shared" si="55"/>
        <v/>
      </c>
      <c r="D469" s="19" t="str">
        <f>IF(INDEX([1]DataVD!$K$166:$K$242,MATCH($J469,[1]DataVD!$I$166:$I$242,0),1)=$M469,2,"")</f>
        <v/>
      </c>
      <c r="E469" s="19" t="str">
        <f t="shared" si="56"/>
        <v/>
      </c>
      <c r="F469" s="19" t="str">
        <f t="shared" si="57"/>
        <v/>
      </c>
      <c r="G469" s="19" t="str">
        <f t="shared" si="58"/>
        <v/>
      </c>
      <c r="H469" s="19" t="str">
        <f>IF(INDEX([1]DataVD!$L$166:$L$242,MATCH($J469,[1]DataVD!$I$166:$I$242,0),1)=$M469,5,"")</f>
        <v/>
      </c>
      <c r="I469" s="25">
        <f t="shared" si="59"/>
        <v>6</v>
      </c>
      <c r="J469" s="18" t="s">
        <v>91</v>
      </c>
      <c r="K469" s="14"/>
      <c r="L469" s="16" t="s">
        <v>33</v>
      </c>
      <c r="M469" s="16">
        <v>2.4500000000000002</v>
      </c>
      <c r="N469" s="16">
        <v>2.44</v>
      </c>
      <c r="O469" s="16">
        <f t="shared" si="53"/>
        <v>-1.0000000000000231E-2</v>
      </c>
      <c r="P469" s="16">
        <v>-0.01</v>
      </c>
      <c r="Q469" s="16">
        <v>0</v>
      </c>
      <c r="R469" s="16">
        <f t="shared" si="54"/>
        <v>-0.01</v>
      </c>
      <c r="S469" s="16"/>
      <c r="T469" s="16"/>
      <c r="U469" s="16"/>
      <c r="V469" s="16"/>
      <c r="W469" s="16"/>
    </row>
    <row r="470" spans="1:23" x14ac:dyDescent="0.3">
      <c r="A470" s="18">
        <f>IF(K470="","",MAX($A$15:A469)+1)</f>
        <v>43</v>
      </c>
      <c r="B470" s="18">
        <v>5</v>
      </c>
      <c r="C470" s="18">
        <f t="shared" si="55"/>
        <v>1</v>
      </c>
      <c r="D470" s="18" t="str">
        <f>IF(INDEX([1]DataVD!$K$166:$K$242,MATCH($J470,[1]DataVD!$I$166:$I$242,0),1)=$M470,2,"")</f>
        <v/>
      </c>
      <c r="E470" s="18" t="str">
        <f t="shared" si="56"/>
        <v/>
      </c>
      <c r="F470" s="18" t="str">
        <f t="shared" si="57"/>
        <v/>
      </c>
      <c r="G470" s="18" t="str">
        <f t="shared" si="58"/>
        <v/>
      </c>
      <c r="H470" s="18" t="str">
        <f>IF(INDEX([1]DataVD!$L$166:$L$242,MATCH($J470,[1]DataVD!$I$166:$I$242,0),1)=$M470,5,"")</f>
        <v/>
      </c>
      <c r="I470" s="25" t="str">
        <f t="shared" si="59"/>
        <v/>
      </c>
      <c r="J470" s="18" t="s">
        <v>92</v>
      </c>
      <c r="K470" s="12">
        <v>740</v>
      </c>
      <c r="L470" s="13" t="s">
        <v>31</v>
      </c>
      <c r="M470" s="13">
        <v>2.06</v>
      </c>
      <c r="N470" s="13">
        <v>2.0499999999999998</v>
      </c>
      <c r="O470" s="13">
        <f t="shared" si="53"/>
        <v>-1.0000000000000231E-2</v>
      </c>
      <c r="P470" s="13">
        <v>0.95</v>
      </c>
      <c r="Q470" s="13">
        <v>0.94</v>
      </c>
      <c r="R470" s="13">
        <f t="shared" si="54"/>
        <v>-1.0000000000000009E-2</v>
      </c>
      <c r="S470" s="13">
        <v>3.25</v>
      </c>
      <c r="T470" s="13">
        <v>14.74</v>
      </c>
      <c r="U470" s="13">
        <v>4.0599999999999996</v>
      </c>
      <c r="V470" s="13">
        <v>5.73</v>
      </c>
      <c r="W470" s="13"/>
    </row>
    <row r="471" spans="1:23" hidden="1" x14ac:dyDescent="0.3">
      <c r="A471" s="18" t="str">
        <f>IF(K471="","",MAX($A$15:A470)+1)</f>
        <v/>
      </c>
      <c r="B471" s="18">
        <v>4</v>
      </c>
      <c r="C471" s="18" t="str">
        <f t="shared" si="55"/>
        <v/>
      </c>
      <c r="D471" s="18" t="str">
        <f>IF(INDEX([1]DataVD!$K$166:$K$242,MATCH($J471,[1]DataVD!$I$166:$I$242,0),1)=$M471,2,"")</f>
        <v/>
      </c>
      <c r="E471" s="18" t="str">
        <f t="shared" si="56"/>
        <v/>
      </c>
      <c r="F471" s="18" t="str">
        <f t="shared" si="57"/>
        <v/>
      </c>
      <c r="G471" s="18" t="str">
        <f t="shared" si="58"/>
        <v/>
      </c>
      <c r="H471" s="18" t="str">
        <f>IF(INDEX([1]DataVD!$L$166:$L$242,MATCH($J471,[1]DataVD!$I$166:$I$242,0),1)=$M471,5,"")</f>
        <v/>
      </c>
      <c r="I471" s="25" t="str">
        <f t="shared" si="59"/>
        <v/>
      </c>
      <c r="J471" s="18" t="s">
        <v>92</v>
      </c>
      <c r="K471" s="11"/>
      <c r="L471" s="13" t="s">
        <v>31</v>
      </c>
      <c r="M471" s="13">
        <v>3.12</v>
      </c>
      <c r="N471" s="13">
        <v>3.09</v>
      </c>
      <c r="O471" s="13">
        <f t="shared" si="53"/>
        <v>-3.0000000000000249E-2</v>
      </c>
      <c r="P471" s="13">
        <v>0.93</v>
      </c>
      <c r="Q471" s="13">
        <v>0.92</v>
      </c>
      <c r="R471" s="13">
        <f t="shared" si="54"/>
        <v>-1.0000000000000009E-2</v>
      </c>
      <c r="S471" s="13"/>
      <c r="T471" s="13"/>
      <c r="U471" s="13"/>
      <c r="V471" s="13"/>
      <c r="W471" s="13"/>
    </row>
    <row r="472" spans="1:23" x14ac:dyDescent="0.3">
      <c r="A472" s="18" t="str">
        <f>IF(K472="","",MAX($A$15:A471)+1)</f>
        <v/>
      </c>
      <c r="B472" s="18">
        <v>3</v>
      </c>
      <c r="C472" s="18" t="str">
        <f t="shared" si="55"/>
        <v/>
      </c>
      <c r="D472" s="18">
        <f>IF(INDEX([1]DataVD!$K$166:$K$242,MATCH($J472,[1]DataVD!$I$166:$I$242,0),1)=$M472,2,"")</f>
        <v>2</v>
      </c>
      <c r="E472" s="18" t="str">
        <f t="shared" si="56"/>
        <v/>
      </c>
      <c r="F472" s="18" t="str">
        <f t="shared" si="57"/>
        <v/>
      </c>
      <c r="G472" s="18" t="str">
        <f t="shared" si="58"/>
        <v/>
      </c>
      <c r="H472" s="18" t="str">
        <f>IF(INDEX([1]DataVD!$L$166:$L$242,MATCH($J472,[1]DataVD!$I$166:$I$242,0),1)=$M472,5,"")</f>
        <v/>
      </c>
      <c r="I472" s="25" t="str">
        <f t="shared" si="59"/>
        <v/>
      </c>
      <c r="J472" s="18" t="s">
        <v>92</v>
      </c>
      <c r="K472" s="11"/>
      <c r="L472" s="13" t="s">
        <v>31</v>
      </c>
      <c r="M472" s="13">
        <v>4.0599999999999996</v>
      </c>
      <c r="N472" s="13">
        <v>4.05</v>
      </c>
      <c r="O472" s="13">
        <f t="shared" si="53"/>
        <v>-9.9999999999997868E-3</v>
      </c>
      <c r="P472" s="13">
        <v>0.91</v>
      </c>
      <c r="Q472" s="13">
        <v>0.91</v>
      </c>
      <c r="R472" s="13">
        <f t="shared" si="54"/>
        <v>0</v>
      </c>
      <c r="S472" s="13"/>
      <c r="T472" s="13"/>
      <c r="U472" s="13"/>
      <c r="V472" s="13"/>
      <c r="W472" s="13"/>
    </row>
    <row r="473" spans="1:23" x14ac:dyDescent="0.3">
      <c r="A473" s="18" t="str">
        <f>IF(K473="","",MAX($A$15:A472)+1)</f>
        <v/>
      </c>
      <c r="B473" s="18">
        <v>2</v>
      </c>
      <c r="C473" s="18" t="str">
        <f t="shared" si="55"/>
        <v/>
      </c>
      <c r="D473" s="18" t="str">
        <f>IF(INDEX([1]DataVD!$K$166:$K$242,MATCH($J473,[1]DataVD!$I$166:$I$242,0),1)=$M473,2,"")</f>
        <v/>
      </c>
      <c r="E473" s="18">
        <f t="shared" si="56"/>
        <v>3</v>
      </c>
      <c r="F473" s="18" t="str">
        <f t="shared" si="57"/>
        <v/>
      </c>
      <c r="G473" s="18" t="str">
        <f t="shared" si="58"/>
        <v/>
      </c>
      <c r="H473" s="18" t="str">
        <f>IF(INDEX([1]DataVD!$L$166:$L$242,MATCH($J473,[1]DataVD!$I$166:$I$242,0),1)=$M473,5,"")</f>
        <v/>
      </c>
      <c r="I473" s="25" t="str">
        <f t="shared" si="59"/>
        <v/>
      </c>
      <c r="J473" s="18" t="s">
        <v>92</v>
      </c>
      <c r="K473" s="11"/>
      <c r="L473" s="13" t="s">
        <v>31</v>
      </c>
      <c r="M473" s="13">
        <v>3.76</v>
      </c>
      <c r="N473" s="13">
        <v>3.73</v>
      </c>
      <c r="O473" s="13">
        <f t="shared" si="53"/>
        <v>-2.9999999999999805E-2</v>
      </c>
      <c r="P473" s="13">
        <v>0.62</v>
      </c>
      <c r="Q473" s="13">
        <v>0.63</v>
      </c>
      <c r="R473" s="13">
        <f t="shared" si="54"/>
        <v>1.0000000000000009E-2</v>
      </c>
      <c r="S473" s="13"/>
      <c r="T473" s="13"/>
      <c r="U473" s="13"/>
      <c r="V473" s="13"/>
      <c r="W473" s="13"/>
    </row>
    <row r="474" spans="1:23" hidden="1" x14ac:dyDescent="0.3">
      <c r="A474" s="18" t="str">
        <f>IF(K474="","",MAX($A$15:A473)+1)</f>
        <v/>
      </c>
      <c r="B474" s="18">
        <v>1</v>
      </c>
      <c r="C474" s="18" t="str">
        <f t="shared" si="55"/>
        <v/>
      </c>
      <c r="D474" s="18" t="str">
        <f>IF(INDEX([1]DataVD!$K$166:$K$242,MATCH($J474,[1]DataVD!$I$166:$I$242,0),1)=$M474,2,"")</f>
        <v/>
      </c>
      <c r="E474" s="18" t="str">
        <f t="shared" si="56"/>
        <v/>
      </c>
      <c r="F474" s="18" t="str">
        <f t="shared" si="57"/>
        <v/>
      </c>
      <c r="G474" s="18" t="str">
        <f t="shared" si="58"/>
        <v/>
      </c>
      <c r="H474" s="18" t="str">
        <f>IF(INDEX([1]DataVD!$L$166:$L$242,MATCH($J474,[1]DataVD!$I$166:$I$242,0),1)=$M474,5,"")</f>
        <v/>
      </c>
      <c r="I474" s="25" t="str">
        <f t="shared" si="59"/>
        <v/>
      </c>
      <c r="J474" s="18" t="s">
        <v>92</v>
      </c>
      <c r="K474" s="11"/>
      <c r="L474" s="13" t="s">
        <v>31</v>
      </c>
      <c r="M474" s="13">
        <v>3.12</v>
      </c>
      <c r="N474" s="13">
        <v>3.13</v>
      </c>
      <c r="O474" s="13">
        <f t="shared" si="53"/>
        <v>9.9999999999997868E-3</v>
      </c>
      <c r="P474" s="13">
        <v>0.63</v>
      </c>
      <c r="Q474" s="13">
        <v>0.63</v>
      </c>
      <c r="R474" s="13">
        <f t="shared" si="54"/>
        <v>0</v>
      </c>
      <c r="S474" s="13"/>
      <c r="T474" s="13"/>
      <c r="U474" s="13"/>
      <c r="V474" s="13"/>
      <c r="W474" s="13"/>
    </row>
    <row r="475" spans="1:23" x14ac:dyDescent="0.3">
      <c r="A475" s="18" t="str">
        <f>IF(K475="","",MAX($A$15:A474)+1)</f>
        <v/>
      </c>
      <c r="B475" s="18">
        <v>0</v>
      </c>
      <c r="C475" s="18" t="str">
        <f t="shared" si="55"/>
        <v/>
      </c>
      <c r="D475" s="18" t="str">
        <f>IF(INDEX([1]DataVD!$K$166:$K$242,MATCH($J475,[1]DataVD!$I$166:$I$242,0),1)=$M475,2,"")</f>
        <v/>
      </c>
      <c r="E475" s="18" t="str">
        <f t="shared" si="56"/>
        <v/>
      </c>
      <c r="F475" s="18">
        <f t="shared" si="57"/>
        <v>0</v>
      </c>
      <c r="G475" s="18" t="str">
        <f t="shared" si="58"/>
        <v/>
      </c>
      <c r="H475" s="18" t="str">
        <f>IF(INDEX([1]DataVD!$L$166:$L$242,MATCH($J475,[1]DataVD!$I$166:$I$242,0),1)=$M475,5,"")</f>
        <v/>
      </c>
      <c r="I475" s="25" t="str">
        <f t="shared" si="59"/>
        <v/>
      </c>
      <c r="J475" s="18" t="s">
        <v>92</v>
      </c>
      <c r="K475" s="11"/>
      <c r="L475" s="13" t="s">
        <v>32</v>
      </c>
      <c r="M475" s="13">
        <v>0</v>
      </c>
      <c r="N475" s="13">
        <v>0</v>
      </c>
      <c r="O475" s="13">
        <f t="shared" si="53"/>
        <v>0</v>
      </c>
      <c r="P475" s="13">
        <v>0.69</v>
      </c>
      <c r="Q475" s="13">
        <v>0.67</v>
      </c>
      <c r="R475" s="13">
        <f t="shared" si="54"/>
        <v>-1.9999999999999907E-2</v>
      </c>
      <c r="S475" s="13"/>
      <c r="T475" s="13"/>
      <c r="U475" s="13"/>
      <c r="V475" s="13"/>
      <c r="W475" s="13"/>
    </row>
    <row r="476" spans="1:23" hidden="1" x14ac:dyDescent="0.3">
      <c r="A476" s="18" t="str">
        <f>IF(K476="","",MAX($A$15:A475)+1)</f>
        <v/>
      </c>
      <c r="B476" s="18">
        <v>1</v>
      </c>
      <c r="C476" s="18" t="str">
        <f t="shared" si="55"/>
        <v/>
      </c>
      <c r="D476" s="18" t="str">
        <f>IF(INDEX([1]DataVD!$K$166:$K$242,MATCH($J476,[1]DataVD!$I$166:$I$242,0),1)=$M476,2,"")</f>
        <v/>
      </c>
      <c r="E476" s="18" t="str">
        <f t="shared" si="56"/>
        <v/>
      </c>
      <c r="F476" s="18" t="str">
        <f t="shared" si="57"/>
        <v/>
      </c>
      <c r="G476" s="18" t="str">
        <f t="shared" si="58"/>
        <v/>
      </c>
      <c r="H476" s="18" t="str">
        <f>IF(INDEX([1]DataVD!$L$166:$L$242,MATCH($J476,[1]DataVD!$I$166:$I$242,0),1)=$M476,5,"")</f>
        <v/>
      </c>
      <c r="I476" s="25" t="str">
        <f t="shared" si="59"/>
        <v/>
      </c>
      <c r="J476" s="18" t="s">
        <v>92</v>
      </c>
      <c r="K476" s="11"/>
      <c r="L476" s="13" t="s">
        <v>33</v>
      </c>
      <c r="M476" s="13">
        <v>0.99</v>
      </c>
      <c r="N476" s="13">
        <v>0.94</v>
      </c>
      <c r="O476" s="13">
        <f t="shared" si="53"/>
        <v>-5.0000000000000044E-2</v>
      </c>
      <c r="P476" s="13">
        <v>-0.6</v>
      </c>
      <c r="Q476" s="13">
        <v>-0.61</v>
      </c>
      <c r="R476" s="13">
        <f t="shared" si="54"/>
        <v>1.0000000000000009E-2</v>
      </c>
      <c r="S476" s="13"/>
      <c r="T476" s="13"/>
      <c r="U476" s="13"/>
      <c r="V476" s="13"/>
      <c r="W476" s="13"/>
    </row>
    <row r="477" spans="1:23" x14ac:dyDescent="0.3">
      <c r="A477" s="18" t="str">
        <f>IF(K477="","",MAX($A$15:A476)+1)</f>
        <v/>
      </c>
      <c r="B477" s="18">
        <v>2</v>
      </c>
      <c r="C477" s="18" t="str">
        <f t="shared" si="55"/>
        <v/>
      </c>
      <c r="D477" s="18" t="str">
        <f>IF(INDEX([1]DataVD!$K$166:$K$242,MATCH($J477,[1]DataVD!$I$166:$I$242,0),1)=$M477,2,"")</f>
        <v/>
      </c>
      <c r="E477" s="18" t="str">
        <f t="shared" si="56"/>
        <v/>
      </c>
      <c r="F477" s="18" t="str">
        <f t="shared" si="57"/>
        <v/>
      </c>
      <c r="G477" s="18">
        <f t="shared" si="58"/>
        <v>4</v>
      </c>
      <c r="H477" s="18" t="str">
        <f>IF(INDEX([1]DataVD!$L$166:$L$242,MATCH($J477,[1]DataVD!$I$166:$I$242,0),1)=$M477,5,"")</f>
        <v/>
      </c>
      <c r="I477" s="25" t="str">
        <f t="shared" si="59"/>
        <v/>
      </c>
      <c r="J477" s="18" t="s">
        <v>92</v>
      </c>
      <c r="K477" s="11"/>
      <c r="L477" s="13" t="s">
        <v>33</v>
      </c>
      <c r="M477" s="13">
        <v>5.47</v>
      </c>
      <c r="N477" s="13">
        <v>5.44</v>
      </c>
      <c r="O477" s="13">
        <f t="shared" si="53"/>
        <v>-2.9999999999999361E-2</v>
      </c>
      <c r="P477" s="13">
        <v>-0.57999999999999996</v>
      </c>
      <c r="Q477" s="13">
        <v>-0.57999999999999996</v>
      </c>
      <c r="R477" s="13">
        <f t="shared" si="54"/>
        <v>0</v>
      </c>
      <c r="S477" s="13"/>
      <c r="T477" s="13"/>
      <c r="U477" s="13"/>
      <c r="V477" s="13"/>
      <c r="W477" s="13"/>
    </row>
    <row r="478" spans="1:23" x14ac:dyDescent="0.3">
      <c r="A478" s="18" t="str">
        <f>IF(K478="","",MAX($A$15:A477)+1)</f>
        <v/>
      </c>
      <c r="B478" s="18">
        <v>3</v>
      </c>
      <c r="C478" s="18" t="str">
        <f t="shared" si="55"/>
        <v/>
      </c>
      <c r="D478" s="18" t="str">
        <f>IF(INDEX([1]DataVD!$K$166:$K$242,MATCH($J478,[1]DataVD!$I$166:$I$242,0),1)=$M478,2,"")</f>
        <v/>
      </c>
      <c r="E478" s="18" t="str">
        <f t="shared" si="56"/>
        <v/>
      </c>
      <c r="F478" s="18" t="str">
        <f t="shared" si="57"/>
        <v/>
      </c>
      <c r="G478" s="18" t="str">
        <f t="shared" si="58"/>
        <v/>
      </c>
      <c r="H478" s="18">
        <f>IF(INDEX([1]DataVD!$L$166:$L$242,MATCH($J478,[1]DataVD!$I$166:$I$242,0),1)=$M478,5,"")</f>
        <v>5</v>
      </c>
      <c r="I478" s="25" t="str">
        <f t="shared" si="59"/>
        <v/>
      </c>
      <c r="J478" s="18" t="s">
        <v>92</v>
      </c>
      <c r="K478" s="11"/>
      <c r="L478" s="13" t="s">
        <v>33</v>
      </c>
      <c r="M478" s="13">
        <v>5.73</v>
      </c>
      <c r="N478" s="13">
        <v>5.74</v>
      </c>
      <c r="O478" s="13">
        <f t="shared" si="53"/>
        <v>9.9999999999997868E-3</v>
      </c>
      <c r="P478" s="13">
        <v>-0.2</v>
      </c>
      <c r="Q478" s="13">
        <v>-0.21</v>
      </c>
      <c r="R478" s="13">
        <f t="shared" si="54"/>
        <v>9.9999999999999811E-3</v>
      </c>
      <c r="S478" s="13"/>
      <c r="T478" s="13"/>
      <c r="U478" s="13"/>
      <c r="V478" s="13"/>
      <c r="W478" s="13"/>
    </row>
    <row r="479" spans="1:23" hidden="1" x14ac:dyDescent="0.3">
      <c r="A479" s="18" t="str">
        <f>IF(K479="","",MAX($A$15:A478)+1)</f>
        <v/>
      </c>
      <c r="B479" s="18">
        <v>4</v>
      </c>
      <c r="C479" s="18" t="str">
        <f t="shared" si="55"/>
        <v/>
      </c>
      <c r="D479" s="18" t="str">
        <f>IF(INDEX([1]DataVD!$K$166:$K$242,MATCH($J479,[1]DataVD!$I$166:$I$242,0),1)=$M479,2,"")</f>
        <v/>
      </c>
      <c r="E479" s="18" t="str">
        <f t="shared" si="56"/>
        <v/>
      </c>
      <c r="F479" s="18" t="str">
        <f t="shared" si="57"/>
        <v/>
      </c>
      <c r="G479" s="18" t="str">
        <f t="shared" si="58"/>
        <v/>
      </c>
      <c r="H479" s="18" t="str">
        <f>IF(INDEX([1]DataVD!$L$166:$L$242,MATCH($J479,[1]DataVD!$I$166:$I$242,0),1)=$M479,5,"")</f>
        <v/>
      </c>
      <c r="I479" s="25" t="str">
        <f t="shared" si="59"/>
        <v/>
      </c>
      <c r="J479" s="18" t="s">
        <v>92</v>
      </c>
      <c r="K479" s="11"/>
      <c r="L479" s="13" t="s">
        <v>33</v>
      </c>
      <c r="M479" s="13">
        <v>5.69</v>
      </c>
      <c r="N479" s="13">
        <v>5.72</v>
      </c>
      <c r="O479" s="13">
        <f t="shared" si="53"/>
        <v>2.9999999999999361E-2</v>
      </c>
      <c r="P479" s="13">
        <v>-0.28000000000000003</v>
      </c>
      <c r="Q479" s="13">
        <v>-0.26</v>
      </c>
      <c r="R479" s="13">
        <f t="shared" si="54"/>
        <v>-2.0000000000000018E-2</v>
      </c>
      <c r="S479" s="13"/>
      <c r="T479" s="13"/>
      <c r="U479" s="13"/>
      <c r="V479" s="13"/>
      <c r="W479" s="13"/>
    </row>
    <row r="480" spans="1:23" x14ac:dyDescent="0.3">
      <c r="A480" s="18" t="str">
        <f>IF(K480="","",MAX($A$15:A479)+1)</f>
        <v/>
      </c>
      <c r="B480" s="18">
        <v>5</v>
      </c>
      <c r="C480" s="18" t="str">
        <f t="shared" si="55"/>
        <v/>
      </c>
      <c r="D480" s="18" t="str">
        <f>IF(INDEX([1]DataVD!$K$166:$K$242,MATCH($J480,[1]DataVD!$I$166:$I$242,0),1)=$M480,2,"")</f>
        <v/>
      </c>
      <c r="E480" s="18" t="str">
        <f t="shared" si="56"/>
        <v/>
      </c>
      <c r="F480" s="18" t="str">
        <f t="shared" si="57"/>
        <v/>
      </c>
      <c r="G480" s="18" t="str">
        <f t="shared" si="58"/>
        <v/>
      </c>
      <c r="H480" s="18" t="str">
        <f>IF(INDEX([1]DataVD!$L$166:$L$242,MATCH($J480,[1]DataVD!$I$166:$I$242,0),1)=$M480,5,"")</f>
        <v/>
      </c>
      <c r="I480" s="25">
        <f t="shared" si="59"/>
        <v>6</v>
      </c>
      <c r="J480" s="18" t="s">
        <v>92</v>
      </c>
      <c r="K480" s="11"/>
      <c r="L480" s="13" t="s">
        <v>33</v>
      </c>
      <c r="M480" s="13">
        <v>3.77</v>
      </c>
      <c r="N480" s="13">
        <v>3.77</v>
      </c>
      <c r="O480" s="13">
        <f t="shared" si="53"/>
        <v>0</v>
      </c>
      <c r="P480" s="13">
        <v>-0.28999999999999998</v>
      </c>
      <c r="Q480" s="13">
        <v>-0.28999999999999998</v>
      </c>
      <c r="R480" s="13">
        <f t="shared" si="54"/>
        <v>0</v>
      </c>
      <c r="S480" s="13"/>
      <c r="T480" s="13"/>
      <c r="U480" s="13"/>
      <c r="V480" s="13"/>
      <c r="W480" s="13"/>
    </row>
    <row r="481" spans="1:23" x14ac:dyDescent="0.3">
      <c r="A481" s="19">
        <f>IF(K481="","",MAX($A$15:A480)+1)</f>
        <v>44</v>
      </c>
      <c r="B481" s="19">
        <v>5</v>
      </c>
      <c r="C481" s="19">
        <f t="shared" si="55"/>
        <v>1</v>
      </c>
      <c r="D481" s="19" t="str">
        <f>IF(INDEX([1]DataVD!$K$166:$K$242,MATCH($J481,[1]DataVD!$I$166:$I$242,0),1)=$M481,2,"")</f>
        <v/>
      </c>
      <c r="E481" s="19" t="str">
        <f t="shared" si="56"/>
        <v/>
      </c>
      <c r="F481" s="19" t="str">
        <f t="shared" si="57"/>
        <v/>
      </c>
      <c r="G481" s="19" t="str">
        <f t="shared" si="58"/>
        <v/>
      </c>
      <c r="H481" s="19" t="str">
        <f>IF(INDEX([1]DataVD!$L$166:$L$242,MATCH($J481,[1]DataVD!$I$166:$I$242,0),1)=$M481,5,"")</f>
        <v/>
      </c>
      <c r="I481" s="25" t="str">
        <f t="shared" si="59"/>
        <v/>
      </c>
      <c r="J481" s="18" t="s">
        <v>93</v>
      </c>
      <c r="K481" s="15">
        <v>760</v>
      </c>
      <c r="L481" s="16" t="s">
        <v>31</v>
      </c>
      <c r="M481" s="16">
        <v>4.05</v>
      </c>
      <c r="N481" s="16">
        <v>4.0199999999999996</v>
      </c>
      <c r="O481" s="16">
        <f t="shared" si="53"/>
        <v>-3.0000000000000249E-2</v>
      </c>
      <c r="P481" s="16">
        <v>-0.39</v>
      </c>
      <c r="Q481" s="16">
        <v>-0.39</v>
      </c>
      <c r="R481" s="16">
        <f t="shared" si="54"/>
        <v>0</v>
      </c>
      <c r="S481" s="16">
        <v>2.95</v>
      </c>
      <c r="T481" s="16">
        <v>17.170000000000002</v>
      </c>
      <c r="U481" s="16">
        <v>6.05</v>
      </c>
      <c r="V481" s="16">
        <v>5.56</v>
      </c>
      <c r="W481" s="16"/>
    </row>
    <row r="482" spans="1:23" x14ac:dyDescent="0.3">
      <c r="A482" s="19" t="str">
        <f>IF(K482="","",MAX($A$15:A481)+1)</f>
        <v/>
      </c>
      <c r="B482" s="19">
        <v>4</v>
      </c>
      <c r="C482" s="19" t="str">
        <f t="shared" si="55"/>
        <v/>
      </c>
      <c r="D482" s="19">
        <f>IF(INDEX([1]DataVD!$K$166:$K$242,MATCH($J482,[1]DataVD!$I$166:$I$242,0),1)=$M482,2,"")</f>
        <v>2</v>
      </c>
      <c r="E482" s="19" t="str">
        <f t="shared" si="56"/>
        <v/>
      </c>
      <c r="F482" s="19" t="str">
        <f t="shared" si="57"/>
        <v/>
      </c>
      <c r="G482" s="19" t="str">
        <f t="shared" si="58"/>
        <v/>
      </c>
      <c r="H482" s="19" t="str">
        <f>IF(INDEX([1]DataVD!$L$166:$L$242,MATCH($J482,[1]DataVD!$I$166:$I$242,0),1)=$M482,5,"")</f>
        <v/>
      </c>
      <c r="I482" s="25" t="str">
        <f t="shared" si="59"/>
        <v/>
      </c>
      <c r="J482" s="18" t="s">
        <v>93</v>
      </c>
      <c r="K482" s="14"/>
      <c r="L482" s="16" t="s">
        <v>31</v>
      </c>
      <c r="M482" s="16">
        <v>6.05</v>
      </c>
      <c r="N482" s="16">
        <v>6.09</v>
      </c>
      <c r="O482" s="16">
        <f t="shared" si="53"/>
        <v>4.0000000000000036E-2</v>
      </c>
      <c r="P482" s="16">
        <v>-0.43</v>
      </c>
      <c r="Q482" s="16">
        <v>-0.42</v>
      </c>
      <c r="R482" s="16">
        <f t="shared" si="54"/>
        <v>-1.0000000000000009E-2</v>
      </c>
      <c r="S482" s="16"/>
      <c r="T482" s="16"/>
      <c r="U482" s="16"/>
      <c r="V482" s="16"/>
      <c r="W482" s="16"/>
    </row>
    <row r="483" spans="1:23" x14ac:dyDescent="0.3">
      <c r="A483" s="19" t="str">
        <f>IF(K483="","",MAX($A$15:A482)+1)</f>
        <v/>
      </c>
      <c r="B483" s="19">
        <v>3</v>
      </c>
      <c r="C483" s="19" t="str">
        <f t="shared" si="55"/>
        <v/>
      </c>
      <c r="D483" s="19" t="str">
        <f>IF(INDEX([1]DataVD!$K$166:$K$242,MATCH($J483,[1]DataVD!$I$166:$I$242,0),1)=$M483,2,"")</f>
        <v/>
      </c>
      <c r="E483" s="19">
        <f t="shared" si="56"/>
        <v>3</v>
      </c>
      <c r="F483" s="19" t="str">
        <f t="shared" si="57"/>
        <v/>
      </c>
      <c r="G483" s="19" t="str">
        <f t="shared" si="58"/>
        <v/>
      </c>
      <c r="H483" s="19" t="str">
        <f>IF(INDEX([1]DataVD!$L$166:$L$242,MATCH($J483,[1]DataVD!$I$166:$I$242,0),1)=$M483,5,"")</f>
        <v/>
      </c>
      <c r="I483" s="25" t="str">
        <f t="shared" si="59"/>
        <v/>
      </c>
      <c r="J483" s="18" t="s">
        <v>93</v>
      </c>
      <c r="K483" s="14"/>
      <c r="L483" s="16" t="s">
        <v>31</v>
      </c>
      <c r="M483" s="16">
        <v>5.75</v>
      </c>
      <c r="N483" s="16">
        <v>5.74</v>
      </c>
      <c r="O483" s="16">
        <f t="shared" si="53"/>
        <v>-9.9999999999997868E-3</v>
      </c>
      <c r="P483" s="16">
        <v>-0.72</v>
      </c>
      <c r="Q483" s="16">
        <v>-0.72</v>
      </c>
      <c r="R483" s="16">
        <f t="shared" si="54"/>
        <v>0</v>
      </c>
      <c r="S483" s="16"/>
      <c r="T483" s="16"/>
      <c r="U483" s="16"/>
      <c r="V483" s="16"/>
      <c r="W483" s="16"/>
    </row>
    <row r="484" spans="1:23" hidden="1" x14ac:dyDescent="0.3">
      <c r="A484" s="19" t="str">
        <f>IF(K484="","",MAX($A$15:A483)+1)</f>
        <v/>
      </c>
      <c r="B484" s="19">
        <v>2</v>
      </c>
      <c r="C484" s="19" t="str">
        <f t="shared" si="55"/>
        <v/>
      </c>
      <c r="D484" s="19" t="str">
        <f>IF(INDEX([1]DataVD!$K$166:$K$242,MATCH($J484,[1]DataVD!$I$166:$I$242,0),1)=$M484,2,"")</f>
        <v/>
      </c>
      <c r="E484" s="19" t="str">
        <f t="shared" si="56"/>
        <v/>
      </c>
      <c r="F484" s="19" t="str">
        <f t="shared" si="57"/>
        <v/>
      </c>
      <c r="G484" s="19" t="str">
        <f t="shared" si="58"/>
        <v/>
      </c>
      <c r="H484" s="19" t="str">
        <f>IF(INDEX([1]DataVD!$L$166:$L$242,MATCH($J484,[1]DataVD!$I$166:$I$242,0),1)=$M484,5,"")</f>
        <v/>
      </c>
      <c r="I484" s="25" t="str">
        <f t="shared" si="59"/>
        <v/>
      </c>
      <c r="J484" s="18" t="s">
        <v>93</v>
      </c>
      <c r="K484" s="14"/>
      <c r="L484" s="16" t="s">
        <v>31</v>
      </c>
      <c r="M484" s="16">
        <v>2.98</v>
      </c>
      <c r="N484" s="16">
        <v>2.96</v>
      </c>
      <c r="O484" s="16">
        <f t="shared" si="53"/>
        <v>-2.0000000000000018E-2</v>
      </c>
      <c r="P484" s="16">
        <v>-0.67</v>
      </c>
      <c r="Q484" s="16">
        <v>-0.68</v>
      </c>
      <c r="R484" s="16">
        <f t="shared" si="54"/>
        <v>1.0000000000000009E-2</v>
      </c>
      <c r="S484" s="16"/>
      <c r="T484" s="16"/>
      <c r="U484" s="16"/>
      <c r="V484" s="16"/>
      <c r="W484" s="16"/>
    </row>
    <row r="485" spans="1:23" hidden="1" x14ac:dyDescent="0.3">
      <c r="A485" s="19" t="str">
        <f>IF(K485="","",MAX($A$15:A484)+1)</f>
        <v/>
      </c>
      <c r="B485" s="19">
        <v>1</v>
      </c>
      <c r="C485" s="19" t="str">
        <f t="shared" si="55"/>
        <v/>
      </c>
      <c r="D485" s="19" t="str">
        <f>IF(INDEX([1]DataVD!$K$166:$K$242,MATCH($J485,[1]DataVD!$I$166:$I$242,0),1)=$M485,2,"")</f>
        <v/>
      </c>
      <c r="E485" s="19" t="str">
        <f t="shared" si="56"/>
        <v/>
      </c>
      <c r="F485" s="19" t="str">
        <f t="shared" si="57"/>
        <v/>
      </c>
      <c r="G485" s="19" t="str">
        <f t="shared" si="58"/>
        <v/>
      </c>
      <c r="H485" s="19" t="str">
        <f>IF(INDEX([1]DataVD!$L$166:$L$242,MATCH($J485,[1]DataVD!$I$166:$I$242,0),1)=$M485,5,"")</f>
        <v/>
      </c>
      <c r="I485" s="25" t="str">
        <f t="shared" si="59"/>
        <v/>
      </c>
      <c r="J485" s="18" t="s">
        <v>93</v>
      </c>
      <c r="K485" s="14"/>
      <c r="L485" s="16" t="s">
        <v>31</v>
      </c>
      <c r="M485" s="16">
        <v>2</v>
      </c>
      <c r="N485" s="16">
        <v>2.0299999999999998</v>
      </c>
      <c r="O485" s="16">
        <f t="shared" si="53"/>
        <v>2.9999999999999805E-2</v>
      </c>
      <c r="P485" s="16">
        <v>0.72</v>
      </c>
      <c r="Q485" s="16">
        <v>0.72</v>
      </c>
      <c r="R485" s="16">
        <f t="shared" si="54"/>
        <v>0</v>
      </c>
      <c r="S485" s="16"/>
      <c r="T485" s="16"/>
      <c r="U485" s="16"/>
      <c r="V485" s="16"/>
      <c r="W485" s="16"/>
    </row>
    <row r="486" spans="1:23" x14ac:dyDescent="0.3">
      <c r="A486" s="19" t="str">
        <f>IF(K486="","",MAX($A$15:A485)+1)</f>
        <v/>
      </c>
      <c r="B486" s="19">
        <v>0</v>
      </c>
      <c r="C486" s="19" t="str">
        <f t="shared" si="55"/>
        <v/>
      </c>
      <c r="D486" s="19" t="str">
        <f>IF(INDEX([1]DataVD!$K$166:$K$242,MATCH($J486,[1]DataVD!$I$166:$I$242,0),1)=$M486,2,"")</f>
        <v/>
      </c>
      <c r="E486" s="19" t="str">
        <f t="shared" si="56"/>
        <v/>
      </c>
      <c r="F486" s="19">
        <f t="shared" si="57"/>
        <v>0</v>
      </c>
      <c r="G486" s="19" t="str">
        <f t="shared" si="58"/>
        <v/>
      </c>
      <c r="H486" s="19" t="str">
        <f>IF(INDEX([1]DataVD!$L$166:$L$242,MATCH($J486,[1]DataVD!$I$166:$I$242,0),1)=$M486,5,"")</f>
        <v/>
      </c>
      <c r="I486" s="25" t="str">
        <f t="shared" si="59"/>
        <v/>
      </c>
      <c r="J486" s="18" t="s">
        <v>93</v>
      </c>
      <c r="K486" s="14"/>
      <c r="L486" s="16" t="s">
        <v>32</v>
      </c>
      <c r="M486" s="16">
        <v>0</v>
      </c>
      <c r="N486" s="16">
        <v>0</v>
      </c>
      <c r="O486" s="16">
        <f t="shared" si="53"/>
        <v>0</v>
      </c>
      <c r="P486" s="16">
        <v>0.78</v>
      </c>
      <c r="Q486" s="16">
        <v>0.78</v>
      </c>
      <c r="R486" s="16">
        <f t="shared" si="54"/>
        <v>0</v>
      </c>
      <c r="S486" s="16"/>
      <c r="T486" s="16"/>
      <c r="U486" s="16"/>
      <c r="V486" s="16"/>
      <c r="W486" s="16"/>
    </row>
    <row r="487" spans="1:23" hidden="1" x14ac:dyDescent="0.3">
      <c r="A487" s="19" t="str">
        <f>IF(K487="","",MAX($A$15:A486)+1)</f>
        <v/>
      </c>
      <c r="B487" s="19">
        <v>1</v>
      </c>
      <c r="C487" s="19" t="str">
        <f t="shared" si="55"/>
        <v/>
      </c>
      <c r="D487" s="19" t="str">
        <f>IF(INDEX([1]DataVD!$K$166:$K$242,MATCH($J487,[1]DataVD!$I$166:$I$242,0),1)=$M487,2,"")</f>
        <v/>
      </c>
      <c r="E487" s="19" t="str">
        <f t="shared" si="56"/>
        <v/>
      </c>
      <c r="F487" s="19" t="str">
        <f t="shared" si="57"/>
        <v/>
      </c>
      <c r="G487" s="19" t="str">
        <f t="shared" si="58"/>
        <v/>
      </c>
      <c r="H487" s="19" t="str">
        <f>IF(INDEX([1]DataVD!$L$166:$L$242,MATCH($J487,[1]DataVD!$I$166:$I$242,0),1)=$M487,5,"")</f>
        <v/>
      </c>
      <c r="I487" s="25" t="str">
        <f t="shared" si="59"/>
        <v/>
      </c>
      <c r="J487" s="18" t="s">
        <v>93</v>
      </c>
      <c r="K487" s="14"/>
      <c r="L487" s="16" t="s">
        <v>33</v>
      </c>
      <c r="M487" s="16">
        <v>2.36</v>
      </c>
      <c r="N487" s="16">
        <v>2.37</v>
      </c>
      <c r="O487" s="16">
        <f t="shared" si="53"/>
        <v>1.0000000000000231E-2</v>
      </c>
      <c r="P487" s="16">
        <v>0.62</v>
      </c>
      <c r="Q487" s="16">
        <v>0.6</v>
      </c>
      <c r="R487" s="16">
        <f t="shared" si="54"/>
        <v>-2.0000000000000018E-2</v>
      </c>
      <c r="S487" s="16"/>
      <c r="T487" s="16"/>
      <c r="U487" s="16"/>
      <c r="V487" s="16"/>
      <c r="W487" s="16"/>
    </row>
    <row r="488" spans="1:23" hidden="1" x14ac:dyDescent="0.3">
      <c r="A488" s="19" t="str">
        <f>IF(K488="","",MAX($A$15:A487)+1)</f>
        <v/>
      </c>
      <c r="B488" s="19">
        <v>2</v>
      </c>
      <c r="C488" s="19" t="str">
        <f t="shared" si="55"/>
        <v/>
      </c>
      <c r="D488" s="19" t="str">
        <f>IF(INDEX([1]DataVD!$K$166:$K$242,MATCH($J488,[1]DataVD!$I$166:$I$242,0),1)=$M488,2,"")</f>
        <v/>
      </c>
      <c r="E488" s="19" t="str">
        <f t="shared" si="56"/>
        <v/>
      </c>
      <c r="F488" s="19" t="str">
        <f t="shared" si="57"/>
        <v/>
      </c>
      <c r="G488" s="19" t="str">
        <f t="shared" si="58"/>
        <v/>
      </c>
      <c r="H488" s="19" t="str">
        <f>IF(INDEX([1]DataVD!$L$166:$L$242,MATCH($J488,[1]DataVD!$I$166:$I$242,0),1)=$M488,5,"")</f>
        <v/>
      </c>
      <c r="I488" s="25" t="str">
        <f t="shared" si="59"/>
        <v/>
      </c>
      <c r="J488" s="18" t="s">
        <v>93</v>
      </c>
      <c r="K488" s="14"/>
      <c r="L488" s="16" t="s">
        <v>33</v>
      </c>
      <c r="M488" s="16">
        <v>2.9</v>
      </c>
      <c r="N488" s="16">
        <v>2.92</v>
      </c>
      <c r="O488" s="16">
        <f t="shared" si="53"/>
        <v>2.0000000000000018E-2</v>
      </c>
      <c r="P488" s="16">
        <v>-0.38</v>
      </c>
      <c r="Q488" s="16">
        <v>-0.39</v>
      </c>
      <c r="R488" s="16">
        <f t="shared" si="54"/>
        <v>1.0000000000000009E-2</v>
      </c>
      <c r="S488" s="16"/>
      <c r="T488" s="16"/>
      <c r="U488" s="16"/>
      <c r="V488" s="16"/>
      <c r="W488" s="16"/>
    </row>
    <row r="489" spans="1:23" x14ac:dyDescent="0.3">
      <c r="A489" s="19" t="str">
        <f>IF(K489="","",MAX($A$15:A488)+1)</f>
        <v/>
      </c>
      <c r="B489" s="19">
        <v>3</v>
      </c>
      <c r="C489" s="19" t="str">
        <f t="shared" si="55"/>
        <v/>
      </c>
      <c r="D489" s="19" t="str">
        <f>IF(INDEX([1]DataVD!$K$166:$K$242,MATCH($J489,[1]DataVD!$I$166:$I$242,0),1)=$M489,2,"")</f>
        <v/>
      </c>
      <c r="E489" s="19" t="str">
        <f t="shared" si="56"/>
        <v/>
      </c>
      <c r="F489" s="19" t="str">
        <f t="shared" si="57"/>
        <v/>
      </c>
      <c r="G489" s="19">
        <f t="shared" si="58"/>
        <v>4</v>
      </c>
      <c r="H489" s="19" t="str">
        <f>IF(INDEX([1]DataVD!$L$166:$L$242,MATCH($J489,[1]DataVD!$I$166:$I$242,0),1)=$M489,5,"")</f>
        <v/>
      </c>
      <c r="I489" s="25" t="str">
        <f t="shared" si="59"/>
        <v/>
      </c>
      <c r="J489" s="18" t="s">
        <v>93</v>
      </c>
      <c r="K489" s="14"/>
      <c r="L489" s="16" t="s">
        <v>33</v>
      </c>
      <c r="M489" s="16">
        <v>5.26</v>
      </c>
      <c r="N489" s="16">
        <v>5.22</v>
      </c>
      <c r="O489" s="16">
        <f t="shared" si="53"/>
        <v>-4.0000000000000036E-2</v>
      </c>
      <c r="P489" s="16">
        <v>-0.4</v>
      </c>
      <c r="Q489" s="16">
        <v>-0.41</v>
      </c>
      <c r="R489" s="16">
        <f t="shared" si="54"/>
        <v>9.9999999999999534E-3</v>
      </c>
      <c r="S489" s="16"/>
      <c r="T489" s="16"/>
      <c r="U489" s="16"/>
      <c r="V489" s="16"/>
      <c r="W489" s="16"/>
    </row>
    <row r="490" spans="1:23" x14ac:dyDescent="0.3">
      <c r="A490" s="19" t="str">
        <f>IF(K490="","",MAX($A$15:A489)+1)</f>
        <v/>
      </c>
      <c r="B490" s="19">
        <v>4</v>
      </c>
      <c r="C490" s="19" t="str">
        <f t="shared" si="55"/>
        <v/>
      </c>
      <c r="D490" s="19" t="str">
        <f>IF(INDEX([1]DataVD!$K$166:$K$242,MATCH($J490,[1]DataVD!$I$166:$I$242,0),1)=$M490,2,"")</f>
        <v/>
      </c>
      <c r="E490" s="19" t="str">
        <f t="shared" si="56"/>
        <v/>
      </c>
      <c r="F490" s="19" t="str">
        <f t="shared" si="57"/>
        <v/>
      </c>
      <c r="G490" s="19" t="str">
        <f t="shared" si="58"/>
        <v/>
      </c>
      <c r="H490" s="19">
        <f>IF(INDEX([1]DataVD!$L$166:$L$242,MATCH($J490,[1]DataVD!$I$166:$I$242,0),1)=$M490,5,"")</f>
        <v>5</v>
      </c>
      <c r="I490" s="25" t="str">
        <f t="shared" si="59"/>
        <v/>
      </c>
      <c r="J490" s="18" t="s">
        <v>93</v>
      </c>
      <c r="K490" s="14"/>
      <c r="L490" s="16" t="s">
        <v>33</v>
      </c>
      <c r="M490" s="16">
        <v>5.56</v>
      </c>
      <c r="N490" s="16">
        <v>5.61</v>
      </c>
      <c r="O490" s="16">
        <f t="shared" si="53"/>
        <v>5.0000000000000711E-2</v>
      </c>
      <c r="P490" s="16">
        <v>-0.1</v>
      </c>
      <c r="Q490" s="16">
        <v>-0.11</v>
      </c>
      <c r="R490" s="16">
        <f t="shared" si="54"/>
        <v>9.999999999999995E-3</v>
      </c>
      <c r="S490" s="16"/>
      <c r="T490" s="16"/>
      <c r="U490" s="16"/>
      <c r="V490" s="16"/>
      <c r="W490" s="16"/>
    </row>
    <row r="491" spans="1:23" x14ac:dyDescent="0.3">
      <c r="A491" s="19" t="str">
        <f>IF(K491="","",MAX($A$15:A490)+1)</f>
        <v/>
      </c>
      <c r="B491" s="19">
        <v>5</v>
      </c>
      <c r="C491" s="19" t="str">
        <f t="shared" si="55"/>
        <v/>
      </c>
      <c r="D491" s="19" t="str">
        <f>IF(INDEX([1]DataVD!$K$166:$K$242,MATCH($J491,[1]DataVD!$I$166:$I$242,0),1)=$M491,2,"")</f>
        <v/>
      </c>
      <c r="E491" s="19" t="str">
        <f t="shared" si="56"/>
        <v/>
      </c>
      <c r="F491" s="19" t="str">
        <f t="shared" si="57"/>
        <v/>
      </c>
      <c r="G491" s="19" t="str">
        <f t="shared" si="58"/>
        <v/>
      </c>
      <c r="H491" s="19" t="str">
        <f>IF(INDEX([1]DataVD!$L$166:$L$242,MATCH($J491,[1]DataVD!$I$166:$I$242,0),1)=$M491,5,"")</f>
        <v/>
      </c>
      <c r="I491" s="25">
        <f t="shared" si="59"/>
        <v>6</v>
      </c>
      <c r="J491" s="18" t="s">
        <v>93</v>
      </c>
      <c r="K491" s="14"/>
      <c r="L491" s="16" t="s">
        <v>33</v>
      </c>
      <c r="M491" s="16">
        <v>3.56</v>
      </c>
      <c r="N491" s="16">
        <v>3.57</v>
      </c>
      <c r="O491" s="16">
        <f t="shared" si="53"/>
        <v>9.9999999999997868E-3</v>
      </c>
      <c r="P491" s="16">
        <v>-0.09</v>
      </c>
      <c r="Q491" s="16">
        <v>-0.1</v>
      </c>
      <c r="R491" s="16">
        <f t="shared" si="54"/>
        <v>1.0000000000000009E-2</v>
      </c>
      <c r="S491" s="16"/>
      <c r="T491" s="16"/>
      <c r="U491" s="16"/>
      <c r="V491" s="16"/>
      <c r="W491" s="16"/>
    </row>
    <row r="492" spans="1:23" x14ac:dyDescent="0.3">
      <c r="A492" s="18">
        <f>IF(K492="","",MAX($A$15:A491)+1)</f>
        <v>45</v>
      </c>
      <c r="B492" s="18">
        <v>5</v>
      </c>
      <c r="C492" s="18">
        <f t="shared" si="55"/>
        <v>1</v>
      </c>
      <c r="D492" s="18" t="str">
        <f>IF(INDEX([1]DataVD!$K$166:$K$242,MATCH($J492,[1]DataVD!$I$166:$I$242,0),1)=$M492,2,"")</f>
        <v/>
      </c>
      <c r="E492" s="18" t="str">
        <f t="shared" si="56"/>
        <v/>
      </c>
      <c r="F492" s="18" t="str">
        <f t="shared" si="57"/>
        <v/>
      </c>
      <c r="G492" s="18" t="str">
        <f t="shared" si="58"/>
        <v/>
      </c>
      <c r="H492" s="18" t="str">
        <f>IF(INDEX([1]DataVD!$L$166:$L$242,MATCH($J492,[1]DataVD!$I$166:$I$242,0),1)=$M492,5,"")</f>
        <v/>
      </c>
      <c r="I492" s="25" t="str">
        <f t="shared" si="59"/>
        <v/>
      </c>
      <c r="J492" s="18" t="s">
        <v>94</v>
      </c>
      <c r="K492" s="12">
        <v>780</v>
      </c>
      <c r="L492" s="13" t="s">
        <v>31</v>
      </c>
      <c r="M492" s="13">
        <v>3.22</v>
      </c>
      <c r="N492" s="13">
        <v>3.24</v>
      </c>
      <c r="O492" s="13">
        <f t="shared" si="53"/>
        <v>2.0000000000000018E-2</v>
      </c>
      <c r="P492" s="13">
        <v>-0.19</v>
      </c>
      <c r="Q492" s="13">
        <v>-0.2</v>
      </c>
      <c r="R492" s="13">
        <f t="shared" si="54"/>
        <v>1.0000000000000009E-2</v>
      </c>
      <c r="S492" s="13">
        <v>3.89</v>
      </c>
      <c r="T492" s="13">
        <v>14.15</v>
      </c>
      <c r="U492" s="13">
        <v>4.93</v>
      </c>
      <c r="V492" s="13">
        <v>3.93</v>
      </c>
      <c r="W492" s="13"/>
    </row>
    <row r="493" spans="1:23" hidden="1" x14ac:dyDescent="0.3">
      <c r="A493" s="18" t="str">
        <f>IF(K493="","",MAX($A$15:A492)+1)</f>
        <v/>
      </c>
      <c r="B493" s="18">
        <v>4</v>
      </c>
      <c r="C493" s="18" t="str">
        <f t="shared" si="55"/>
        <v/>
      </c>
      <c r="D493" s="18" t="str">
        <f>IF(INDEX([1]DataVD!$K$166:$K$242,MATCH($J493,[1]DataVD!$I$166:$I$242,0),1)=$M493,2,"")</f>
        <v/>
      </c>
      <c r="E493" s="18" t="str">
        <f t="shared" si="56"/>
        <v/>
      </c>
      <c r="F493" s="18" t="str">
        <f t="shared" si="57"/>
        <v/>
      </c>
      <c r="G493" s="18" t="str">
        <f t="shared" si="58"/>
        <v/>
      </c>
      <c r="H493" s="18" t="str">
        <f>IF(INDEX([1]DataVD!$L$166:$L$242,MATCH($J493,[1]DataVD!$I$166:$I$242,0),1)=$M493,5,"")</f>
        <v/>
      </c>
      <c r="I493" s="25" t="str">
        <f t="shared" si="59"/>
        <v/>
      </c>
      <c r="J493" s="18" t="s">
        <v>94</v>
      </c>
      <c r="K493" s="11"/>
      <c r="L493" s="13" t="s">
        <v>31</v>
      </c>
      <c r="M493" s="13">
        <v>4.62</v>
      </c>
      <c r="N493" s="13">
        <v>4.59</v>
      </c>
      <c r="O493" s="13">
        <f t="shared" si="53"/>
        <v>-3.0000000000000249E-2</v>
      </c>
      <c r="P493" s="13">
        <v>-0.19</v>
      </c>
      <c r="Q493" s="13">
        <v>-0.19</v>
      </c>
      <c r="R493" s="13">
        <f t="shared" si="54"/>
        <v>0</v>
      </c>
      <c r="S493" s="13"/>
      <c r="T493" s="13"/>
      <c r="U493" s="13"/>
      <c r="V493" s="13"/>
      <c r="W493" s="13"/>
    </row>
    <row r="494" spans="1:23" x14ac:dyDescent="0.3">
      <c r="A494" s="18" t="str">
        <f>IF(K494="","",MAX($A$15:A493)+1)</f>
        <v/>
      </c>
      <c r="B494" s="18">
        <v>3</v>
      </c>
      <c r="C494" s="18" t="str">
        <f t="shared" si="55"/>
        <v/>
      </c>
      <c r="D494" s="18">
        <f>IF(INDEX([1]DataVD!$K$166:$K$242,MATCH($J494,[1]DataVD!$I$166:$I$242,0),1)=$M494,2,"")</f>
        <v>2</v>
      </c>
      <c r="E494" s="18" t="str">
        <f t="shared" si="56"/>
        <v/>
      </c>
      <c r="F494" s="18" t="str">
        <f t="shared" si="57"/>
        <v/>
      </c>
      <c r="G494" s="18" t="str">
        <f t="shared" si="58"/>
        <v/>
      </c>
      <c r="H494" s="18" t="str">
        <f>IF(INDEX([1]DataVD!$L$166:$L$242,MATCH($J494,[1]DataVD!$I$166:$I$242,0),1)=$M494,5,"")</f>
        <v/>
      </c>
      <c r="I494" s="25" t="str">
        <f t="shared" si="59"/>
        <v/>
      </c>
      <c r="J494" s="18" t="s">
        <v>94</v>
      </c>
      <c r="K494" s="11"/>
      <c r="L494" s="13" t="s">
        <v>31</v>
      </c>
      <c r="M494" s="13">
        <v>4.93</v>
      </c>
      <c r="N494" s="13">
        <v>4.8899999999999997</v>
      </c>
      <c r="O494" s="13">
        <f t="shared" si="53"/>
        <v>-4.0000000000000036E-2</v>
      </c>
      <c r="P494" s="13">
        <v>0.32</v>
      </c>
      <c r="Q494" s="13">
        <v>0.32</v>
      </c>
      <c r="R494" s="13">
        <f t="shared" si="54"/>
        <v>0</v>
      </c>
      <c r="S494" s="13"/>
      <c r="T494" s="13"/>
      <c r="U494" s="13"/>
      <c r="V494" s="13"/>
      <c r="W494" s="13"/>
    </row>
    <row r="495" spans="1:23" x14ac:dyDescent="0.3">
      <c r="A495" s="18" t="str">
        <f>IF(K495="","",MAX($A$15:A494)+1)</f>
        <v/>
      </c>
      <c r="B495" s="18">
        <v>2</v>
      </c>
      <c r="C495" s="18" t="str">
        <f t="shared" si="55"/>
        <v/>
      </c>
      <c r="D495" s="18" t="str">
        <f>IF(INDEX([1]DataVD!$K$166:$K$242,MATCH($J495,[1]DataVD!$I$166:$I$242,0),1)=$M495,2,"")</f>
        <v/>
      </c>
      <c r="E495" s="18">
        <f t="shared" si="56"/>
        <v>3</v>
      </c>
      <c r="F495" s="18" t="str">
        <f t="shared" si="57"/>
        <v/>
      </c>
      <c r="G495" s="18" t="str">
        <f t="shared" si="58"/>
        <v/>
      </c>
      <c r="H495" s="18" t="str">
        <f>IF(INDEX([1]DataVD!$L$166:$L$242,MATCH($J495,[1]DataVD!$I$166:$I$242,0),1)=$M495,5,"")</f>
        <v/>
      </c>
      <c r="I495" s="25" t="str">
        <f t="shared" si="59"/>
        <v/>
      </c>
      <c r="J495" s="18" t="s">
        <v>94</v>
      </c>
      <c r="K495" s="11"/>
      <c r="L495" s="13" t="s">
        <v>31</v>
      </c>
      <c r="M495" s="13">
        <v>4.7699999999999996</v>
      </c>
      <c r="N495" s="13">
        <v>4.79</v>
      </c>
      <c r="O495" s="13">
        <f t="shared" si="53"/>
        <v>2.0000000000000462E-2</v>
      </c>
      <c r="P495" s="13">
        <v>-0.23</v>
      </c>
      <c r="Q495" s="13">
        <v>-0.23</v>
      </c>
      <c r="R495" s="13">
        <f t="shared" si="54"/>
        <v>0</v>
      </c>
      <c r="S495" s="13"/>
      <c r="T495" s="13"/>
      <c r="U495" s="13"/>
      <c r="V495" s="13"/>
      <c r="W495" s="13"/>
    </row>
    <row r="496" spans="1:23" hidden="1" x14ac:dyDescent="0.3">
      <c r="A496" s="18" t="str">
        <f>IF(K496="","",MAX($A$15:A495)+1)</f>
        <v/>
      </c>
      <c r="B496" s="18">
        <v>1</v>
      </c>
      <c r="C496" s="18" t="str">
        <f t="shared" si="55"/>
        <v/>
      </c>
      <c r="D496" s="18" t="str">
        <f>IF(INDEX([1]DataVD!$K$166:$K$242,MATCH($J496,[1]DataVD!$I$166:$I$242,0),1)=$M496,2,"")</f>
        <v/>
      </c>
      <c r="E496" s="18" t="str">
        <f t="shared" si="56"/>
        <v/>
      </c>
      <c r="F496" s="18" t="str">
        <f t="shared" si="57"/>
        <v/>
      </c>
      <c r="G496" s="18" t="str">
        <f t="shared" si="58"/>
        <v/>
      </c>
      <c r="H496" s="18" t="str">
        <f>IF(INDEX([1]DataVD!$L$166:$L$242,MATCH($J496,[1]DataVD!$I$166:$I$242,0),1)=$M496,5,"")</f>
        <v/>
      </c>
      <c r="I496" s="25" t="str">
        <f t="shared" si="59"/>
        <v/>
      </c>
      <c r="J496" s="18" t="s">
        <v>94</v>
      </c>
      <c r="K496" s="11"/>
      <c r="L496" s="13" t="s">
        <v>31</v>
      </c>
      <c r="M496" s="13">
        <v>4.62</v>
      </c>
      <c r="N496" s="13">
        <v>4.6100000000000003</v>
      </c>
      <c r="O496" s="13">
        <f t="shared" si="53"/>
        <v>-9.9999999999997868E-3</v>
      </c>
      <c r="P496" s="13">
        <v>-0.49</v>
      </c>
      <c r="Q496" s="13">
        <v>-0.5</v>
      </c>
      <c r="R496" s="13">
        <f t="shared" si="54"/>
        <v>1.0000000000000009E-2</v>
      </c>
      <c r="S496" s="13"/>
      <c r="T496" s="13"/>
      <c r="U496" s="13"/>
      <c r="V496" s="13"/>
      <c r="W496" s="13"/>
    </row>
    <row r="497" spans="1:23" x14ac:dyDescent="0.3">
      <c r="A497" s="18" t="str">
        <f>IF(K497="","",MAX($A$15:A496)+1)</f>
        <v/>
      </c>
      <c r="B497" s="18">
        <v>0</v>
      </c>
      <c r="C497" s="18" t="str">
        <f t="shared" si="55"/>
        <v/>
      </c>
      <c r="D497" s="18" t="str">
        <f>IF(INDEX([1]DataVD!$K$166:$K$242,MATCH($J497,[1]DataVD!$I$166:$I$242,0),1)=$M497,2,"")</f>
        <v/>
      </c>
      <c r="E497" s="18" t="str">
        <f t="shared" si="56"/>
        <v/>
      </c>
      <c r="F497" s="18">
        <f t="shared" si="57"/>
        <v>0</v>
      </c>
      <c r="G497" s="18" t="str">
        <f t="shared" si="58"/>
        <v/>
      </c>
      <c r="H497" s="18" t="str">
        <f>IF(INDEX([1]DataVD!$L$166:$L$242,MATCH($J497,[1]DataVD!$I$166:$I$242,0),1)=$M497,5,"")</f>
        <v/>
      </c>
      <c r="I497" s="25" t="str">
        <f t="shared" si="59"/>
        <v/>
      </c>
      <c r="J497" s="18" t="s">
        <v>94</v>
      </c>
      <c r="K497" s="11"/>
      <c r="L497" s="13" t="s">
        <v>32</v>
      </c>
      <c r="M497" s="13">
        <v>0</v>
      </c>
      <c r="N497" s="13">
        <v>0</v>
      </c>
      <c r="O497" s="13">
        <f t="shared" si="53"/>
        <v>0</v>
      </c>
      <c r="P497" s="13">
        <v>-0.5</v>
      </c>
      <c r="Q497" s="13">
        <v>-0.49</v>
      </c>
      <c r="R497" s="13">
        <f t="shared" si="54"/>
        <v>-1.0000000000000009E-2</v>
      </c>
      <c r="S497" s="13"/>
      <c r="T497" s="13"/>
      <c r="U497" s="13"/>
      <c r="V497" s="13"/>
      <c r="W497" s="13"/>
    </row>
    <row r="498" spans="1:23" hidden="1" x14ac:dyDescent="0.3">
      <c r="A498" s="18" t="str">
        <f>IF(K498="","",MAX($A$15:A497)+1)</f>
        <v/>
      </c>
      <c r="B498" s="18">
        <v>1</v>
      </c>
      <c r="C498" s="18" t="str">
        <f t="shared" si="55"/>
        <v/>
      </c>
      <c r="D498" s="18" t="str">
        <f>IF(INDEX([1]DataVD!$K$166:$K$242,MATCH($J498,[1]DataVD!$I$166:$I$242,0),1)=$M498,2,"")</f>
        <v/>
      </c>
      <c r="E498" s="18" t="str">
        <f t="shared" si="56"/>
        <v/>
      </c>
      <c r="F498" s="18" t="str">
        <f t="shared" si="57"/>
        <v/>
      </c>
      <c r="G498" s="18" t="str">
        <f t="shared" si="58"/>
        <v/>
      </c>
      <c r="H498" s="18" t="str">
        <f>IF(INDEX([1]DataVD!$L$166:$L$242,MATCH($J498,[1]DataVD!$I$166:$I$242,0),1)=$M498,5,"")</f>
        <v/>
      </c>
      <c r="I498" s="25" t="str">
        <f t="shared" si="59"/>
        <v/>
      </c>
      <c r="J498" s="18" t="s">
        <v>94</v>
      </c>
      <c r="K498" s="11"/>
      <c r="L498" s="13" t="s">
        <v>33</v>
      </c>
      <c r="M498" s="13">
        <v>0.9</v>
      </c>
      <c r="N498" s="13">
        <v>0.87</v>
      </c>
      <c r="O498" s="13">
        <f t="shared" si="53"/>
        <v>-3.0000000000000027E-2</v>
      </c>
      <c r="P498" s="13">
        <v>0.69</v>
      </c>
      <c r="Q498" s="13">
        <v>0.67</v>
      </c>
      <c r="R498" s="13">
        <f t="shared" si="54"/>
        <v>-1.9999999999999907E-2</v>
      </c>
      <c r="S498" s="13"/>
      <c r="T498" s="13"/>
      <c r="U498" s="13"/>
      <c r="V498" s="13"/>
      <c r="W498" s="13"/>
    </row>
    <row r="499" spans="1:23" x14ac:dyDescent="0.3">
      <c r="A499" s="18" t="str">
        <f>IF(K499="","",MAX($A$15:A498)+1)</f>
        <v/>
      </c>
      <c r="B499" s="18">
        <v>2</v>
      </c>
      <c r="C499" s="18" t="str">
        <f t="shared" si="55"/>
        <v/>
      </c>
      <c r="D499" s="18" t="str">
        <f>IF(INDEX([1]DataVD!$K$166:$K$242,MATCH($J499,[1]DataVD!$I$166:$I$242,0),1)=$M499,2,"")</f>
        <v/>
      </c>
      <c r="E499" s="18" t="str">
        <f t="shared" si="56"/>
        <v/>
      </c>
      <c r="F499" s="18" t="str">
        <f t="shared" si="57"/>
        <v/>
      </c>
      <c r="G499" s="18">
        <f t="shared" si="58"/>
        <v>4</v>
      </c>
      <c r="H499" s="18" t="str">
        <f>IF(INDEX([1]DataVD!$L$166:$L$242,MATCH($J499,[1]DataVD!$I$166:$I$242,0),1)=$M499,5,"")</f>
        <v/>
      </c>
      <c r="I499" s="25" t="str">
        <f t="shared" si="59"/>
        <v/>
      </c>
      <c r="J499" s="18" t="s">
        <v>94</v>
      </c>
      <c r="K499" s="11"/>
      <c r="L499" s="13" t="s">
        <v>33</v>
      </c>
      <c r="M499" s="13">
        <v>3.63</v>
      </c>
      <c r="N499" s="13">
        <v>3.67</v>
      </c>
      <c r="O499" s="13">
        <f t="shared" si="53"/>
        <v>4.0000000000000036E-2</v>
      </c>
      <c r="P499" s="13">
        <v>0.69</v>
      </c>
      <c r="Q499" s="13">
        <v>0.67</v>
      </c>
      <c r="R499" s="13">
        <f t="shared" si="54"/>
        <v>-1.9999999999999907E-2</v>
      </c>
      <c r="S499" s="13"/>
      <c r="T499" s="13"/>
      <c r="U499" s="13"/>
      <c r="V499" s="13"/>
      <c r="W499" s="13"/>
    </row>
    <row r="500" spans="1:23" x14ac:dyDescent="0.3">
      <c r="A500" s="18" t="str">
        <f>IF(K500="","",MAX($A$15:A499)+1)</f>
        <v/>
      </c>
      <c r="B500" s="18">
        <v>3</v>
      </c>
      <c r="C500" s="18" t="str">
        <f t="shared" si="55"/>
        <v/>
      </c>
      <c r="D500" s="18" t="str">
        <f>IF(INDEX([1]DataVD!$K$166:$K$242,MATCH($J500,[1]DataVD!$I$166:$I$242,0),1)=$M500,2,"")</f>
        <v/>
      </c>
      <c r="E500" s="18" t="str">
        <f t="shared" si="56"/>
        <v/>
      </c>
      <c r="F500" s="18" t="str">
        <f t="shared" si="57"/>
        <v/>
      </c>
      <c r="G500" s="18" t="str">
        <f t="shared" si="58"/>
        <v/>
      </c>
      <c r="H500" s="18">
        <f>IF(INDEX([1]DataVD!$L$166:$L$242,MATCH($J500,[1]DataVD!$I$166:$I$242,0),1)=$M500,5,"")</f>
        <v>5</v>
      </c>
      <c r="I500" s="25" t="str">
        <f t="shared" si="59"/>
        <v/>
      </c>
      <c r="J500" s="18" t="s">
        <v>94</v>
      </c>
      <c r="K500" s="11"/>
      <c r="L500" s="13" t="s">
        <v>33</v>
      </c>
      <c r="M500" s="13">
        <v>3.93</v>
      </c>
      <c r="N500" s="13">
        <v>3.93</v>
      </c>
      <c r="O500" s="13">
        <f t="shared" si="53"/>
        <v>0</v>
      </c>
      <c r="P500" s="13">
        <v>0.98</v>
      </c>
      <c r="Q500" s="13">
        <v>0.99</v>
      </c>
      <c r="R500" s="13">
        <f t="shared" si="54"/>
        <v>1.0000000000000009E-2</v>
      </c>
      <c r="S500" s="13"/>
      <c r="T500" s="13"/>
      <c r="U500" s="13"/>
      <c r="V500" s="13"/>
      <c r="W500" s="13"/>
    </row>
    <row r="501" spans="1:23" x14ac:dyDescent="0.3">
      <c r="A501" s="18" t="str">
        <f>IF(K501="","",MAX($A$15:A500)+1)</f>
        <v/>
      </c>
      <c r="B501" s="18">
        <v>4</v>
      </c>
      <c r="C501" s="18" t="str">
        <f t="shared" si="55"/>
        <v/>
      </c>
      <c r="D501" s="18" t="str">
        <f>IF(INDEX([1]DataVD!$K$166:$K$242,MATCH($J501,[1]DataVD!$I$166:$I$242,0),1)=$M501,2,"")</f>
        <v/>
      </c>
      <c r="E501" s="18" t="str">
        <f t="shared" si="56"/>
        <v/>
      </c>
      <c r="F501" s="18" t="str">
        <f t="shared" si="57"/>
        <v/>
      </c>
      <c r="G501" s="18" t="str">
        <f t="shared" si="58"/>
        <v/>
      </c>
      <c r="H501" s="18" t="str">
        <f>IF(INDEX([1]DataVD!$L$166:$L$242,MATCH($J501,[1]DataVD!$I$166:$I$242,0),1)=$M501,5,"")</f>
        <v/>
      </c>
      <c r="I501" s="25">
        <f t="shared" si="59"/>
        <v>6</v>
      </c>
      <c r="J501" s="18" t="s">
        <v>94</v>
      </c>
      <c r="K501" s="11"/>
      <c r="L501" s="13" t="s">
        <v>33</v>
      </c>
      <c r="M501" s="13">
        <v>1.93</v>
      </c>
      <c r="N501" s="13">
        <v>1.96</v>
      </c>
      <c r="O501" s="13">
        <f t="shared" si="53"/>
        <v>3.0000000000000027E-2</v>
      </c>
      <c r="P501" s="13">
        <v>0.99</v>
      </c>
      <c r="Q501" s="13">
        <v>1</v>
      </c>
      <c r="R501" s="13">
        <f t="shared" si="54"/>
        <v>1.0000000000000009E-2</v>
      </c>
      <c r="S501" s="13"/>
      <c r="T501" s="13"/>
      <c r="U501" s="13"/>
      <c r="V501" s="13"/>
      <c r="W501" s="13"/>
    </row>
    <row r="502" spans="1:23" x14ac:dyDescent="0.3">
      <c r="A502" s="19">
        <f>IF(K502="","",MAX($A$15:A501)+1)</f>
        <v>46</v>
      </c>
      <c r="B502" s="19">
        <v>5</v>
      </c>
      <c r="C502" s="19">
        <f t="shared" si="55"/>
        <v>1</v>
      </c>
      <c r="D502" s="19" t="str">
        <f>IF(INDEX([1]DataVD!$K$166:$K$242,MATCH($J502,[1]DataVD!$I$166:$I$242,0),1)=$M502,2,"")</f>
        <v/>
      </c>
      <c r="E502" s="19" t="str">
        <f t="shared" si="56"/>
        <v/>
      </c>
      <c r="F502" s="19" t="str">
        <f t="shared" si="57"/>
        <v/>
      </c>
      <c r="G502" s="19" t="str">
        <f t="shared" si="58"/>
        <v/>
      </c>
      <c r="H502" s="19" t="str">
        <f>IF(INDEX([1]DataVD!$L$166:$L$242,MATCH($J502,[1]DataVD!$I$166:$I$242,0),1)=$M502,5,"")</f>
        <v/>
      </c>
      <c r="I502" s="25" t="str">
        <f t="shared" si="59"/>
        <v/>
      </c>
      <c r="J502" s="18" t="s">
        <v>95</v>
      </c>
      <c r="K502" s="15">
        <v>800</v>
      </c>
      <c r="L502" s="16" t="s">
        <v>31</v>
      </c>
      <c r="M502" s="16">
        <v>2.04</v>
      </c>
      <c r="N502" s="16">
        <v>2.02</v>
      </c>
      <c r="O502" s="16">
        <f t="shared" si="53"/>
        <v>-2.0000000000000018E-2</v>
      </c>
      <c r="P502" s="16">
        <v>0.91</v>
      </c>
      <c r="Q502" s="16">
        <v>0.91</v>
      </c>
      <c r="R502" s="16">
        <f t="shared" si="54"/>
        <v>0</v>
      </c>
      <c r="S502" s="16">
        <v>0.54</v>
      </c>
      <c r="T502" s="16">
        <v>14.21</v>
      </c>
      <c r="U502" s="16">
        <v>4.04</v>
      </c>
      <c r="V502" s="16">
        <v>5.34</v>
      </c>
      <c r="W502" s="16"/>
    </row>
    <row r="503" spans="1:23" hidden="1" x14ac:dyDescent="0.3">
      <c r="A503" s="19" t="str">
        <f>IF(K503="","",MAX($A$15:A502)+1)</f>
        <v/>
      </c>
      <c r="B503" s="19">
        <v>4</v>
      </c>
      <c r="C503" s="19" t="str">
        <f t="shared" si="55"/>
        <v/>
      </c>
      <c r="D503" s="19" t="str">
        <f>IF(INDEX([1]DataVD!$K$166:$K$242,MATCH($J503,[1]DataVD!$I$166:$I$242,0),1)=$M503,2,"")</f>
        <v/>
      </c>
      <c r="E503" s="19" t="str">
        <f t="shared" si="56"/>
        <v/>
      </c>
      <c r="F503" s="19" t="str">
        <f t="shared" si="57"/>
        <v/>
      </c>
      <c r="G503" s="19" t="str">
        <f t="shared" si="58"/>
        <v/>
      </c>
      <c r="H503" s="19" t="str">
        <f>IF(INDEX([1]DataVD!$L$166:$L$242,MATCH($J503,[1]DataVD!$I$166:$I$242,0),1)=$M503,5,"")</f>
        <v/>
      </c>
      <c r="I503" s="25" t="str">
        <f t="shared" si="59"/>
        <v/>
      </c>
      <c r="J503" s="18" t="s">
        <v>95</v>
      </c>
      <c r="K503" s="14"/>
      <c r="L503" s="16" t="s">
        <v>31</v>
      </c>
      <c r="M503" s="16">
        <v>3.53</v>
      </c>
      <c r="N503" s="16">
        <v>3.54</v>
      </c>
      <c r="O503" s="16">
        <f t="shared" si="53"/>
        <v>1.0000000000000231E-2</v>
      </c>
      <c r="P503" s="16">
        <v>0.91</v>
      </c>
      <c r="Q503" s="16">
        <v>0.92</v>
      </c>
      <c r="R503" s="16">
        <f t="shared" si="54"/>
        <v>1.0000000000000009E-2</v>
      </c>
      <c r="S503" s="16"/>
      <c r="T503" s="16"/>
      <c r="U503" s="16"/>
      <c r="V503" s="16"/>
      <c r="W503" s="16"/>
    </row>
    <row r="504" spans="1:23" x14ac:dyDescent="0.3">
      <c r="A504" s="19" t="str">
        <f>IF(K504="","",MAX($A$15:A503)+1)</f>
        <v/>
      </c>
      <c r="B504" s="19">
        <v>3</v>
      </c>
      <c r="C504" s="19" t="str">
        <f t="shared" si="55"/>
        <v/>
      </c>
      <c r="D504" s="19">
        <f>IF(INDEX([1]DataVD!$K$166:$K$242,MATCH($J504,[1]DataVD!$I$166:$I$242,0),1)=$M504,2,"")</f>
        <v>2</v>
      </c>
      <c r="E504" s="19" t="str">
        <f t="shared" si="56"/>
        <v/>
      </c>
      <c r="F504" s="19" t="str">
        <f t="shared" si="57"/>
        <v/>
      </c>
      <c r="G504" s="19" t="str">
        <f t="shared" si="58"/>
        <v/>
      </c>
      <c r="H504" s="19" t="str">
        <f>IF(INDEX([1]DataVD!$L$166:$L$242,MATCH($J504,[1]DataVD!$I$166:$I$242,0),1)=$M504,5,"")</f>
        <v/>
      </c>
      <c r="I504" s="25" t="str">
        <f t="shared" si="59"/>
        <v/>
      </c>
      <c r="J504" s="18" t="s">
        <v>95</v>
      </c>
      <c r="K504" s="14"/>
      <c r="L504" s="16" t="s">
        <v>31</v>
      </c>
      <c r="M504" s="16">
        <v>4.04</v>
      </c>
      <c r="N504" s="16">
        <v>4.0599999999999996</v>
      </c>
      <c r="O504" s="16">
        <f t="shared" si="53"/>
        <v>1.9999999999999574E-2</v>
      </c>
      <c r="P504" s="16">
        <v>0.92</v>
      </c>
      <c r="Q504" s="16">
        <v>0.93</v>
      </c>
      <c r="R504" s="16">
        <f t="shared" si="54"/>
        <v>1.0000000000000009E-2</v>
      </c>
      <c r="S504" s="16"/>
      <c r="T504" s="16"/>
      <c r="U504" s="16"/>
      <c r="V504" s="16"/>
      <c r="W504" s="16"/>
    </row>
    <row r="505" spans="1:23" x14ac:dyDescent="0.3">
      <c r="A505" s="19" t="str">
        <f>IF(K505="","",MAX($A$15:A504)+1)</f>
        <v/>
      </c>
      <c r="B505" s="19">
        <v>2</v>
      </c>
      <c r="C505" s="19" t="str">
        <f t="shared" si="55"/>
        <v/>
      </c>
      <c r="D505" s="19" t="str">
        <f>IF(INDEX([1]DataVD!$K$166:$K$242,MATCH($J505,[1]DataVD!$I$166:$I$242,0),1)=$M505,2,"")</f>
        <v/>
      </c>
      <c r="E505" s="19">
        <f t="shared" si="56"/>
        <v>3</v>
      </c>
      <c r="F505" s="19" t="str">
        <f t="shared" si="57"/>
        <v/>
      </c>
      <c r="G505" s="19" t="str">
        <f t="shared" si="58"/>
        <v/>
      </c>
      <c r="H505" s="19" t="str">
        <f>IF(INDEX([1]DataVD!$L$166:$L$242,MATCH($J505,[1]DataVD!$I$166:$I$242,0),1)=$M505,5,"")</f>
        <v/>
      </c>
      <c r="I505" s="25" t="str">
        <f t="shared" si="59"/>
        <v/>
      </c>
      <c r="J505" s="18" t="s">
        <v>95</v>
      </c>
      <c r="K505" s="14"/>
      <c r="L505" s="16" t="s">
        <v>31</v>
      </c>
      <c r="M505" s="16">
        <v>3.74</v>
      </c>
      <c r="N505" s="16">
        <v>3.77</v>
      </c>
      <c r="O505" s="16">
        <f t="shared" si="53"/>
        <v>2.9999999999999805E-2</v>
      </c>
      <c r="P505" s="16">
        <v>0.62</v>
      </c>
      <c r="Q505" s="16">
        <v>0.61</v>
      </c>
      <c r="R505" s="16">
        <f t="shared" si="54"/>
        <v>-1.0000000000000009E-2</v>
      </c>
      <c r="S505" s="16"/>
      <c r="T505" s="16"/>
      <c r="U505" s="16"/>
      <c r="V505" s="16"/>
      <c r="W505" s="16"/>
    </row>
    <row r="506" spans="1:23" hidden="1" x14ac:dyDescent="0.3">
      <c r="A506" s="19" t="str">
        <f>IF(K506="","",MAX($A$15:A505)+1)</f>
        <v/>
      </c>
      <c r="B506" s="19">
        <v>1</v>
      </c>
      <c r="C506" s="19" t="str">
        <f t="shared" si="55"/>
        <v/>
      </c>
      <c r="D506" s="19" t="str">
        <f>IF(INDEX([1]DataVD!$K$166:$K$242,MATCH($J506,[1]DataVD!$I$166:$I$242,0),1)=$M506,2,"")</f>
        <v/>
      </c>
      <c r="E506" s="19" t="str">
        <f t="shared" si="56"/>
        <v/>
      </c>
      <c r="F506" s="19" t="str">
        <f t="shared" si="57"/>
        <v/>
      </c>
      <c r="G506" s="19" t="str">
        <f t="shared" si="58"/>
        <v/>
      </c>
      <c r="H506" s="19" t="str">
        <f>IF(INDEX([1]DataVD!$L$166:$L$242,MATCH($J506,[1]DataVD!$I$166:$I$242,0),1)=$M506,5,"")</f>
        <v/>
      </c>
      <c r="I506" s="25" t="str">
        <f t="shared" si="59"/>
        <v/>
      </c>
      <c r="J506" s="18" t="s">
        <v>95</v>
      </c>
      <c r="K506" s="14"/>
      <c r="L506" s="16" t="s">
        <v>31</v>
      </c>
      <c r="M506" s="16">
        <v>3.53</v>
      </c>
      <c r="N506" s="16">
        <v>3.53</v>
      </c>
      <c r="O506" s="16">
        <f t="shared" si="53"/>
        <v>0</v>
      </c>
      <c r="P506" s="16">
        <v>0.61</v>
      </c>
      <c r="Q506" s="16">
        <v>0.61</v>
      </c>
      <c r="R506" s="16">
        <f t="shared" si="54"/>
        <v>0</v>
      </c>
      <c r="S506" s="16"/>
      <c r="T506" s="16"/>
      <c r="U506" s="16"/>
      <c r="V506" s="16"/>
      <c r="W506" s="16"/>
    </row>
    <row r="507" spans="1:23" x14ac:dyDescent="0.3">
      <c r="A507" s="19" t="str">
        <f>IF(K507="","",MAX($A$15:A506)+1)</f>
        <v/>
      </c>
      <c r="B507" s="19">
        <v>0</v>
      </c>
      <c r="C507" s="19" t="str">
        <f t="shared" si="55"/>
        <v/>
      </c>
      <c r="D507" s="19" t="str">
        <f>IF(INDEX([1]DataVD!$K$166:$K$242,MATCH($J507,[1]DataVD!$I$166:$I$242,0),1)=$M507,2,"")</f>
        <v/>
      </c>
      <c r="E507" s="19" t="str">
        <f t="shared" si="56"/>
        <v/>
      </c>
      <c r="F507" s="19">
        <f t="shared" si="57"/>
        <v>0</v>
      </c>
      <c r="G507" s="19" t="str">
        <f t="shared" si="58"/>
        <v/>
      </c>
      <c r="H507" s="19" t="str">
        <f>IF(INDEX([1]DataVD!$L$166:$L$242,MATCH($J507,[1]DataVD!$I$166:$I$242,0),1)=$M507,5,"")</f>
        <v/>
      </c>
      <c r="I507" s="25" t="str">
        <f t="shared" si="59"/>
        <v/>
      </c>
      <c r="J507" s="18" t="s">
        <v>95</v>
      </c>
      <c r="K507" s="14"/>
      <c r="L507" s="16" t="s">
        <v>32</v>
      </c>
      <c r="M507" s="16">
        <v>0</v>
      </c>
      <c r="N507" s="16">
        <v>0</v>
      </c>
      <c r="O507" s="16">
        <f t="shared" si="53"/>
        <v>0</v>
      </c>
      <c r="P507" s="16">
        <v>0.6</v>
      </c>
      <c r="Q507" s="16">
        <v>0.6</v>
      </c>
      <c r="R507" s="16">
        <f t="shared" si="54"/>
        <v>0</v>
      </c>
      <c r="S507" s="16"/>
      <c r="T507" s="16"/>
      <c r="U507" s="16"/>
      <c r="V507" s="16"/>
      <c r="W507" s="16"/>
    </row>
    <row r="508" spans="1:23" hidden="1" x14ac:dyDescent="0.3">
      <c r="A508" s="19" t="str">
        <f>IF(K508="","",MAX($A$15:A507)+1)</f>
        <v/>
      </c>
      <c r="B508" s="19">
        <v>1</v>
      </c>
      <c r="C508" s="19" t="str">
        <f t="shared" si="55"/>
        <v/>
      </c>
      <c r="D508" s="19" t="str">
        <f>IF(INDEX([1]DataVD!$K$166:$K$242,MATCH($J508,[1]DataVD!$I$166:$I$242,0),1)=$M508,2,"")</f>
        <v/>
      </c>
      <c r="E508" s="19" t="str">
        <f t="shared" si="56"/>
        <v/>
      </c>
      <c r="F508" s="19" t="str">
        <f t="shared" si="57"/>
        <v/>
      </c>
      <c r="G508" s="19" t="str">
        <f t="shared" si="58"/>
        <v/>
      </c>
      <c r="H508" s="19" t="str">
        <f>IF(INDEX([1]DataVD!$L$166:$L$242,MATCH($J508,[1]DataVD!$I$166:$I$242,0),1)=$M508,5,"")</f>
        <v/>
      </c>
      <c r="I508" s="25" t="str">
        <f t="shared" si="59"/>
        <v/>
      </c>
      <c r="J508" s="18" t="s">
        <v>95</v>
      </c>
      <c r="K508" s="14"/>
      <c r="L508" s="16" t="s">
        <v>33</v>
      </c>
      <c r="M508" s="16">
        <v>2.91</v>
      </c>
      <c r="N508" s="16">
        <v>2.89</v>
      </c>
      <c r="O508" s="16">
        <f t="shared" si="53"/>
        <v>-2.0000000000000018E-2</v>
      </c>
      <c r="P508" s="16">
        <v>0.63</v>
      </c>
      <c r="Q508" s="16">
        <v>0.63</v>
      </c>
      <c r="R508" s="16">
        <f t="shared" si="54"/>
        <v>0</v>
      </c>
      <c r="S508" s="16"/>
      <c r="T508" s="16"/>
      <c r="U508" s="16"/>
      <c r="V508" s="16"/>
      <c r="W508" s="16"/>
    </row>
    <row r="509" spans="1:23" hidden="1" x14ac:dyDescent="0.3">
      <c r="A509" s="19" t="str">
        <f>IF(K509="","",MAX($A$15:A508)+1)</f>
        <v/>
      </c>
      <c r="B509" s="19">
        <v>2</v>
      </c>
      <c r="C509" s="19" t="str">
        <f t="shared" si="55"/>
        <v/>
      </c>
      <c r="D509" s="19" t="str">
        <f>IF(INDEX([1]DataVD!$K$166:$K$242,MATCH($J509,[1]DataVD!$I$166:$I$242,0),1)=$M509,2,"")</f>
        <v/>
      </c>
      <c r="E509" s="19" t="str">
        <f t="shared" si="56"/>
        <v/>
      </c>
      <c r="F509" s="19" t="str">
        <f t="shared" si="57"/>
        <v/>
      </c>
      <c r="G509" s="19" t="str">
        <f t="shared" si="58"/>
        <v/>
      </c>
      <c r="H509" s="19" t="str">
        <f>IF(INDEX([1]DataVD!$L$166:$L$242,MATCH($J509,[1]DataVD!$I$166:$I$242,0),1)=$M509,5,"")</f>
        <v/>
      </c>
      <c r="I509" s="25" t="str">
        <f t="shared" si="59"/>
        <v/>
      </c>
      <c r="J509" s="18" t="s">
        <v>95</v>
      </c>
      <c r="K509" s="14"/>
      <c r="L509" s="16" t="s">
        <v>33</v>
      </c>
      <c r="M509" s="16">
        <v>3.32</v>
      </c>
      <c r="N509" s="16">
        <v>3.31</v>
      </c>
      <c r="O509" s="16">
        <f t="shared" si="53"/>
        <v>-9.9999999999997868E-3</v>
      </c>
      <c r="P509" s="16">
        <v>-0.27</v>
      </c>
      <c r="Q509" s="16">
        <v>-0.25</v>
      </c>
      <c r="R509" s="16">
        <f t="shared" si="54"/>
        <v>-2.0000000000000018E-2</v>
      </c>
      <c r="S509" s="16"/>
      <c r="T509" s="16"/>
      <c r="U509" s="16"/>
      <c r="V509" s="16"/>
      <c r="W509" s="16"/>
    </row>
    <row r="510" spans="1:23" x14ac:dyDescent="0.3">
      <c r="A510" s="19" t="str">
        <f>IF(K510="","",MAX($A$15:A509)+1)</f>
        <v/>
      </c>
      <c r="B510" s="19">
        <v>3</v>
      </c>
      <c r="C510" s="19" t="str">
        <f t="shared" si="55"/>
        <v/>
      </c>
      <c r="D510" s="19" t="str">
        <f>IF(INDEX([1]DataVD!$K$166:$K$242,MATCH($J510,[1]DataVD!$I$166:$I$242,0),1)=$M510,2,"")</f>
        <v/>
      </c>
      <c r="E510" s="19" t="str">
        <f t="shared" si="56"/>
        <v/>
      </c>
      <c r="F510" s="19" t="str">
        <f t="shared" si="57"/>
        <v/>
      </c>
      <c r="G510" s="19">
        <f t="shared" si="58"/>
        <v>4</v>
      </c>
      <c r="H510" s="19" t="str">
        <f>IF(INDEX([1]DataVD!$L$166:$L$242,MATCH($J510,[1]DataVD!$I$166:$I$242,0),1)=$M510,5,"")</f>
        <v/>
      </c>
      <c r="I510" s="25" t="str">
        <f t="shared" si="59"/>
        <v/>
      </c>
      <c r="J510" s="18" t="s">
        <v>95</v>
      </c>
      <c r="K510" s="14"/>
      <c r="L510" s="16" t="s">
        <v>33</v>
      </c>
      <c r="M510" s="16">
        <v>5.04</v>
      </c>
      <c r="N510" s="16">
        <v>5.04</v>
      </c>
      <c r="O510" s="16">
        <f t="shared" si="53"/>
        <v>0</v>
      </c>
      <c r="P510" s="16">
        <v>-0.26</v>
      </c>
      <c r="Q510" s="16">
        <v>-0.26</v>
      </c>
      <c r="R510" s="16">
        <f t="shared" si="54"/>
        <v>0</v>
      </c>
      <c r="S510" s="16"/>
      <c r="T510" s="16"/>
      <c r="U510" s="16"/>
      <c r="V510" s="16"/>
      <c r="W510" s="16"/>
    </row>
    <row r="511" spans="1:23" x14ac:dyDescent="0.3">
      <c r="A511" s="19" t="str">
        <f>IF(K511="","",MAX($A$15:A510)+1)</f>
        <v/>
      </c>
      <c r="B511" s="19">
        <v>4</v>
      </c>
      <c r="C511" s="19" t="str">
        <f t="shared" si="55"/>
        <v/>
      </c>
      <c r="D511" s="19" t="str">
        <f>IF(INDEX([1]DataVD!$K$166:$K$242,MATCH($J511,[1]DataVD!$I$166:$I$242,0),1)=$M511,2,"")</f>
        <v/>
      </c>
      <c r="E511" s="19" t="str">
        <f t="shared" si="56"/>
        <v/>
      </c>
      <c r="F511" s="19" t="str">
        <f t="shared" si="57"/>
        <v/>
      </c>
      <c r="G511" s="19" t="str">
        <f t="shared" si="58"/>
        <v/>
      </c>
      <c r="H511" s="19">
        <f>IF(INDEX([1]DataVD!$L$166:$L$242,MATCH($J511,[1]DataVD!$I$166:$I$242,0),1)=$M511,5,"")</f>
        <v>5</v>
      </c>
      <c r="I511" s="25" t="str">
        <f t="shared" si="59"/>
        <v/>
      </c>
      <c r="J511" s="18" t="s">
        <v>95</v>
      </c>
      <c r="K511" s="14"/>
      <c r="L511" s="16" t="s">
        <v>33</v>
      </c>
      <c r="M511" s="16">
        <v>5.34</v>
      </c>
      <c r="N511" s="16">
        <v>5.34</v>
      </c>
      <c r="O511" s="16">
        <f t="shared" si="53"/>
        <v>0</v>
      </c>
      <c r="P511" s="16">
        <v>0.04</v>
      </c>
      <c r="Q511" s="16">
        <v>0.02</v>
      </c>
      <c r="R511" s="16">
        <f t="shared" si="54"/>
        <v>-0.02</v>
      </c>
      <c r="S511" s="16"/>
      <c r="T511" s="16"/>
      <c r="U511" s="16"/>
      <c r="V511" s="16"/>
      <c r="W511" s="16"/>
    </row>
    <row r="512" spans="1:23" x14ac:dyDescent="0.3">
      <c r="A512" s="19" t="str">
        <f>IF(K512="","",MAX($A$15:A511)+1)</f>
        <v/>
      </c>
      <c r="B512" s="19">
        <v>5</v>
      </c>
      <c r="C512" s="19" t="str">
        <f t="shared" si="55"/>
        <v/>
      </c>
      <c r="D512" s="19" t="str">
        <f>IF(INDEX([1]DataVD!$K$166:$K$242,MATCH($J512,[1]DataVD!$I$166:$I$242,0),1)=$M512,2,"")</f>
        <v/>
      </c>
      <c r="E512" s="19" t="str">
        <f t="shared" si="56"/>
        <v/>
      </c>
      <c r="F512" s="19" t="str">
        <f t="shared" si="57"/>
        <v/>
      </c>
      <c r="G512" s="19" t="str">
        <f t="shared" si="58"/>
        <v/>
      </c>
      <c r="H512" s="19" t="str">
        <f>IF(INDEX([1]DataVD!$L$166:$L$242,MATCH($J512,[1]DataVD!$I$166:$I$242,0),1)=$M512,5,"")</f>
        <v/>
      </c>
      <c r="I512" s="25">
        <f t="shared" si="59"/>
        <v>6</v>
      </c>
      <c r="J512" s="18" t="s">
        <v>95</v>
      </c>
      <c r="K512" s="14"/>
      <c r="L512" s="16" t="s">
        <v>33</v>
      </c>
      <c r="M512" s="16">
        <v>3.34</v>
      </c>
      <c r="N512" s="16">
        <v>3.33</v>
      </c>
      <c r="O512" s="16">
        <f t="shared" si="53"/>
        <v>-9.9999999999997868E-3</v>
      </c>
      <c r="P512" s="16">
        <v>0.03</v>
      </c>
      <c r="Q512" s="16">
        <v>0.02</v>
      </c>
      <c r="R512" s="16">
        <f t="shared" si="54"/>
        <v>-9.9999999999999985E-3</v>
      </c>
      <c r="S512" s="16"/>
      <c r="T512" s="16"/>
      <c r="U512" s="16"/>
      <c r="V512" s="16"/>
      <c r="W512" s="16"/>
    </row>
    <row r="513" spans="1:23" x14ac:dyDescent="0.3">
      <c r="A513" s="18">
        <f>IF(K513="","",MAX($A$15:A512)+1)</f>
        <v>47</v>
      </c>
      <c r="B513" s="18">
        <v>6</v>
      </c>
      <c r="C513" s="18">
        <f t="shared" si="55"/>
        <v>1</v>
      </c>
      <c r="D513" s="18" t="str">
        <f>IF(INDEX([1]DataVD!$K$166:$K$242,MATCH($J513,[1]DataVD!$I$166:$I$242,0),1)=$M513,2,"")</f>
        <v/>
      </c>
      <c r="E513" s="18" t="str">
        <f t="shared" si="56"/>
        <v/>
      </c>
      <c r="F513" s="18" t="str">
        <f t="shared" si="57"/>
        <v/>
      </c>
      <c r="G513" s="18" t="str">
        <f t="shared" si="58"/>
        <v/>
      </c>
      <c r="H513" s="18" t="str">
        <f>IF(INDEX([1]DataVD!$L$166:$L$242,MATCH($J513,[1]DataVD!$I$166:$I$242,0),1)=$M513,5,"")</f>
        <v/>
      </c>
      <c r="I513" s="25" t="str">
        <f t="shared" si="59"/>
        <v/>
      </c>
      <c r="J513" s="18" t="s">
        <v>96</v>
      </c>
      <c r="K513" s="12">
        <v>820</v>
      </c>
      <c r="L513" s="13" t="s">
        <v>31</v>
      </c>
      <c r="M513" s="13">
        <v>2.13</v>
      </c>
      <c r="N513" s="13">
        <v>2.11</v>
      </c>
      <c r="O513" s="13">
        <f t="shared" si="53"/>
        <v>-2.0000000000000018E-2</v>
      </c>
      <c r="P513" s="13">
        <v>0.69</v>
      </c>
      <c r="Q513" s="13">
        <v>0.67</v>
      </c>
      <c r="R513" s="13">
        <f t="shared" si="54"/>
        <v>-1.9999999999999907E-2</v>
      </c>
      <c r="S513" s="13">
        <v>4.0599999999999996</v>
      </c>
      <c r="T513" s="13">
        <v>13.44</v>
      </c>
      <c r="U513" s="13">
        <v>3.98</v>
      </c>
      <c r="V513" s="13">
        <v>4.0599999999999996</v>
      </c>
      <c r="W513" s="13"/>
    </row>
    <row r="514" spans="1:23" hidden="1" x14ac:dyDescent="0.3">
      <c r="A514" s="18" t="str">
        <f>IF(K514="","",MAX($A$15:A513)+1)</f>
        <v/>
      </c>
      <c r="B514" s="18">
        <v>5</v>
      </c>
      <c r="C514" s="18" t="str">
        <f t="shared" si="55"/>
        <v/>
      </c>
      <c r="D514" s="18" t="str">
        <f>IF(INDEX([1]DataVD!$K$166:$K$242,MATCH($J514,[1]DataVD!$I$166:$I$242,0),1)=$M514,2,"")</f>
        <v/>
      </c>
      <c r="E514" s="18" t="str">
        <f t="shared" si="56"/>
        <v/>
      </c>
      <c r="F514" s="18" t="str">
        <f t="shared" si="57"/>
        <v/>
      </c>
      <c r="G514" s="18" t="str">
        <f t="shared" si="58"/>
        <v/>
      </c>
      <c r="H514" s="18" t="str">
        <f>IF(INDEX([1]DataVD!$L$166:$L$242,MATCH($J514,[1]DataVD!$I$166:$I$242,0),1)=$M514,5,"")</f>
        <v/>
      </c>
      <c r="I514" s="25" t="str">
        <f t="shared" si="59"/>
        <v/>
      </c>
      <c r="J514" s="18" t="s">
        <v>96</v>
      </c>
      <c r="K514" s="11"/>
      <c r="L514" s="13" t="s">
        <v>31</v>
      </c>
      <c r="M514" s="13">
        <v>2.25</v>
      </c>
      <c r="N514" s="13">
        <v>2.2999999999999998</v>
      </c>
      <c r="O514" s="13">
        <f t="shared" si="53"/>
        <v>4.9999999999999822E-2</v>
      </c>
      <c r="P514" s="13">
        <v>0.93</v>
      </c>
      <c r="Q514" s="13">
        <v>0.92</v>
      </c>
      <c r="R514" s="13">
        <f t="shared" si="54"/>
        <v>-1.0000000000000009E-2</v>
      </c>
      <c r="S514" s="13"/>
      <c r="T514" s="13"/>
      <c r="U514" s="13"/>
      <c r="V514" s="13"/>
      <c r="W514" s="13"/>
    </row>
    <row r="515" spans="1:23" x14ac:dyDescent="0.3">
      <c r="A515" s="18" t="str">
        <f>IF(K515="","",MAX($A$15:A514)+1)</f>
        <v/>
      </c>
      <c r="B515" s="18">
        <v>4</v>
      </c>
      <c r="C515" s="18" t="str">
        <f t="shared" si="55"/>
        <v/>
      </c>
      <c r="D515" s="18">
        <f>IF(INDEX([1]DataVD!$K$166:$K$242,MATCH($J515,[1]DataVD!$I$166:$I$242,0),1)=$M515,2,"")</f>
        <v>2</v>
      </c>
      <c r="E515" s="18" t="str">
        <f t="shared" si="56"/>
        <v/>
      </c>
      <c r="F515" s="18" t="str">
        <f t="shared" si="57"/>
        <v/>
      </c>
      <c r="G515" s="18" t="str">
        <f t="shared" si="58"/>
        <v/>
      </c>
      <c r="H515" s="18" t="str">
        <f>IF(INDEX([1]DataVD!$L$166:$L$242,MATCH($J515,[1]DataVD!$I$166:$I$242,0),1)=$M515,5,"")</f>
        <v/>
      </c>
      <c r="I515" s="25" t="str">
        <f t="shared" si="59"/>
        <v/>
      </c>
      <c r="J515" s="18" t="s">
        <v>96</v>
      </c>
      <c r="K515" s="11"/>
      <c r="L515" s="13" t="s">
        <v>31</v>
      </c>
      <c r="M515" s="13">
        <v>3.98</v>
      </c>
      <c r="N515" s="13">
        <v>3.99</v>
      </c>
      <c r="O515" s="13">
        <f t="shared" si="53"/>
        <v>1.0000000000000231E-2</v>
      </c>
      <c r="P515" s="13">
        <v>0.94</v>
      </c>
      <c r="Q515" s="13">
        <v>0.93</v>
      </c>
      <c r="R515" s="13">
        <f t="shared" si="54"/>
        <v>-9.9999999999998979E-3</v>
      </c>
      <c r="S515" s="13"/>
      <c r="T515" s="13"/>
      <c r="U515" s="13"/>
      <c r="V515" s="13"/>
      <c r="W515" s="13"/>
    </row>
    <row r="516" spans="1:23" x14ac:dyDescent="0.3">
      <c r="A516" s="18" t="str">
        <f>IF(K516="","",MAX($A$15:A515)+1)</f>
        <v/>
      </c>
      <c r="B516" s="18">
        <v>3</v>
      </c>
      <c r="C516" s="18" t="str">
        <f t="shared" si="55"/>
        <v/>
      </c>
      <c r="D516" s="18" t="str">
        <f>IF(INDEX([1]DataVD!$K$166:$K$242,MATCH($J516,[1]DataVD!$I$166:$I$242,0),1)=$M516,2,"")</f>
        <v/>
      </c>
      <c r="E516" s="18">
        <f t="shared" si="56"/>
        <v>3</v>
      </c>
      <c r="F516" s="18" t="str">
        <f t="shared" si="57"/>
        <v/>
      </c>
      <c r="G516" s="18" t="str">
        <f t="shared" si="58"/>
        <v/>
      </c>
      <c r="H516" s="18" t="str">
        <f>IF(INDEX([1]DataVD!$L$166:$L$242,MATCH($J516,[1]DataVD!$I$166:$I$242,0),1)=$M516,5,"")</f>
        <v/>
      </c>
      <c r="I516" s="25" t="str">
        <f t="shared" si="59"/>
        <v/>
      </c>
      <c r="J516" s="18" t="s">
        <v>96</v>
      </c>
      <c r="K516" s="11"/>
      <c r="L516" s="13" t="s">
        <v>31</v>
      </c>
      <c r="M516" s="13">
        <v>3.68</v>
      </c>
      <c r="N516" s="13">
        <v>3.72</v>
      </c>
      <c r="O516" s="13">
        <f t="shared" si="53"/>
        <v>4.0000000000000036E-2</v>
      </c>
      <c r="P516" s="13">
        <v>0.64</v>
      </c>
      <c r="Q516" s="13">
        <v>0.63</v>
      </c>
      <c r="R516" s="13">
        <f t="shared" si="54"/>
        <v>-1.0000000000000009E-2</v>
      </c>
      <c r="S516" s="13"/>
      <c r="T516" s="13"/>
      <c r="U516" s="13"/>
      <c r="V516" s="13"/>
      <c r="W516" s="13"/>
    </row>
    <row r="517" spans="1:23" hidden="1" x14ac:dyDescent="0.3">
      <c r="A517" s="18" t="str">
        <f>IF(K517="","",MAX($A$15:A516)+1)</f>
        <v/>
      </c>
      <c r="B517" s="18">
        <v>2</v>
      </c>
      <c r="C517" s="18" t="str">
        <f t="shared" si="55"/>
        <v/>
      </c>
      <c r="D517" s="18" t="str">
        <f>IF(INDEX([1]DataVD!$K$166:$K$242,MATCH($J517,[1]DataVD!$I$166:$I$242,0),1)=$M517,2,"")</f>
        <v/>
      </c>
      <c r="E517" s="18" t="str">
        <f t="shared" si="56"/>
        <v/>
      </c>
      <c r="F517" s="18" t="str">
        <f t="shared" si="57"/>
        <v/>
      </c>
      <c r="G517" s="18" t="str">
        <f t="shared" si="58"/>
        <v/>
      </c>
      <c r="H517" s="18" t="str">
        <f>IF(INDEX([1]DataVD!$L$166:$L$242,MATCH($J517,[1]DataVD!$I$166:$I$242,0),1)=$M517,5,"")</f>
        <v/>
      </c>
      <c r="I517" s="25" t="str">
        <f t="shared" si="59"/>
        <v/>
      </c>
      <c r="J517" s="18" t="s">
        <v>96</v>
      </c>
      <c r="K517" s="11"/>
      <c r="L517" s="13" t="s">
        <v>31</v>
      </c>
      <c r="M517" s="13">
        <v>2.25</v>
      </c>
      <c r="N517" s="13">
        <v>2.2799999999999998</v>
      </c>
      <c r="O517" s="13">
        <f t="shared" si="53"/>
        <v>2.9999999999999805E-2</v>
      </c>
      <c r="P517" s="13">
        <v>0.63</v>
      </c>
      <c r="Q517" s="13">
        <v>0.62</v>
      </c>
      <c r="R517" s="13">
        <f t="shared" si="54"/>
        <v>-1.0000000000000009E-2</v>
      </c>
      <c r="S517" s="13"/>
      <c r="T517" s="13"/>
      <c r="U517" s="13"/>
      <c r="V517" s="13"/>
      <c r="W517" s="13"/>
    </row>
    <row r="518" spans="1:23" hidden="1" x14ac:dyDescent="0.3">
      <c r="A518" s="18" t="str">
        <f>IF(K518="","",MAX($A$15:A517)+1)</f>
        <v/>
      </c>
      <c r="B518" s="18">
        <v>1</v>
      </c>
      <c r="C518" s="18" t="str">
        <f t="shared" si="55"/>
        <v/>
      </c>
      <c r="D518" s="18" t="str">
        <f>IF(INDEX([1]DataVD!$K$166:$K$242,MATCH($J518,[1]DataVD!$I$166:$I$242,0),1)=$M518,2,"")</f>
        <v/>
      </c>
      <c r="E518" s="18" t="str">
        <f t="shared" si="56"/>
        <v/>
      </c>
      <c r="F518" s="18" t="str">
        <f t="shared" si="57"/>
        <v/>
      </c>
      <c r="G518" s="18" t="str">
        <f t="shared" si="58"/>
        <v/>
      </c>
      <c r="H518" s="18" t="str">
        <f>IF(INDEX([1]DataVD!$L$166:$L$242,MATCH($J518,[1]DataVD!$I$166:$I$242,0),1)=$M518,5,"")</f>
        <v/>
      </c>
      <c r="I518" s="25" t="str">
        <f t="shared" si="59"/>
        <v/>
      </c>
      <c r="J518" s="18" t="s">
        <v>96</v>
      </c>
      <c r="K518" s="11"/>
      <c r="L518" s="13" t="s">
        <v>31</v>
      </c>
      <c r="M518" s="13">
        <v>1.8</v>
      </c>
      <c r="N518" s="13">
        <v>1.78</v>
      </c>
      <c r="O518" s="13">
        <f t="shared" si="53"/>
        <v>-2.0000000000000018E-2</v>
      </c>
      <c r="P518" s="13">
        <v>-0.33</v>
      </c>
      <c r="Q518" s="13">
        <v>-0.35</v>
      </c>
      <c r="R518" s="13">
        <f t="shared" si="54"/>
        <v>1.9999999999999962E-2</v>
      </c>
      <c r="S518" s="13"/>
      <c r="T518" s="13"/>
      <c r="U518" s="13"/>
      <c r="V518" s="13"/>
      <c r="W518" s="13"/>
    </row>
    <row r="519" spans="1:23" x14ac:dyDescent="0.3">
      <c r="A519" s="18" t="str">
        <f>IF(K519="","",MAX($A$15:A518)+1)</f>
        <v/>
      </c>
      <c r="B519" s="18">
        <v>0</v>
      </c>
      <c r="C519" s="18" t="str">
        <f t="shared" si="55"/>
        <v/>
      </c>
      <c r="D519" s="18" t="str">
        <f>IF(INDEX([1]DataVD!$K$166:$K$242,MATCH($J519,[1]DataVD!$I$166:$I$242,0),1)=$M519,2,"")</f>
        <v/>
      </c>
      <c r="E519" s="18" t="str">
        <f t="shared" si="56"/>
        <v/>
      </c>
      <c r="F519" s="18">
        <f t="shared" si="57"/>
        <v>0</v>
      </c>
      <c r="G519" s="18" t="str">
        <f t="shared" si="58"/>
        <v/>
      </c>
      <c r="H519" s="18" t="str">
        <f>IF(INDEX([1]DataVD!$L$166:$L$242,MATCH($J519,[1]DataVD!$I$166:$I$242,0),1)=$M519,5,"")</f>
        <v/>
      </c>
      <c r="I519" s="25" t="str">
        <f t="shared" si="59"/>
        <v/>
      </c>
      <c r="J519" s="18" t="s">
        <v>96</v>
      </c>
      <c r="K519" s="11"/>
      <c r="L519" s="13" t="s">
        <v>32</v>
      </c>
      <c r="M519" s="13">
        <v>0</v>
      </c>
      <c r="N519" s="13">
        <v>0</v>
      </c>
      <c r="O519" s="13">
        <f t="shared" si="53"/>
        <v>0</v>
      </c>
      <c r="P519" s="13">
        <v>-0.42</v>
      </c>
      <c r="Q519" s="13">
        <v>-0.42</v>
      </c>
      <c r="R519" s="13">
        <f t="shared" si="54"/>
        <v>0</v>
      </c>
      <c r="S519" s="13"/>
      <c r="T519" s="13"/>
      <c r="U519" s="13"/>
      <c r="V519" s="13"/>
      <c r="W519" s="13"/>
    </row>
    <row r="520" spans="1:23" hidden="1" x14ac:dyDescent="0.3">
      <c r="A520" s="18" t="str">
        <f>IF(K520="","",MAX($A$15:A519)+1)</f>
        <v/>
      </c>
      <c r="B520" s="18">
        <v>1</v>
      </c>
      <c r="C520" s="18" t="str">
        <f t="shared" si="55"/>
        <v/>
      </c>
      <c r="D520" s="18" t="str">
        <f>IF(INDEX([1]DataVD!$K$166:$K$242,MATCH($J520,[1]DataVD!$I$166:$I$242,0),1)=$M520,2,"")</f>
        <v/>
      </c>
      <c r="E520" s="18" t="str">
        <f t="shared" si="56"/>
        <v/>
      </c>
      <c r="F520" s="18" t="str">
        <f t="shared" si="57"/>
        <v/>
      </c>
      <c r="G520" s="18" t="str">
        <f t="shared" si="58"/>
        <v/>
      </c>
      <c r="H520" s="18" t="str">
        <f>IF(INDEX([1]DataVD!$L$166:$L$242,MATCH($J520,[1]DataVD!$I$166:$I$242,0),1)=$M520,5,"")</f>
        <v/>
      </c>
      <c r="I520" s="25" t="str">
        <f t="shared" si="59"/>
        <v/>
      </c>
      <c r="J520" s="18" t="s">
        <v>96</v>
      </c>
      <c r="K520" s="11"/>
      <c r="L520" s="13" t="s">
        <v>33</v>
      </c>
      <c r="M520" s="13">
        <v>3.2</v>
      </c>
      <c r="N520" s="13">
        <v>3.2</v>
      </c>
      <c r="O520" s="13">
        <f t="shared" si="53"/>
        <v>0</v>
      </c>
      <c r="P520" s="13">
        <v>-0.35</v>
      </c>
      <c r="Q520" s="13">
        <v>-0.35</v>
      </c>
      <c r="R520" s="13">
        <f t="shared" si="54"/>
        <v>0</v>
      </c>
      <c r="S520" s="13"/>
      <c r="T520" s="13"/>
      <c r="U520" s="13"/>
      <c r="V520" s="13"/>
      <c r="W520" s="13"/>
    </row>
    <row r="521" spans="1:23" hidden="1" x14ac:dyDescent="0.3">
      <c r="A521" s="18" t="str">
        <f>IF(K521="","",MAX($A$15:A520)+1)</f>
        <v/>
      </c>
      <c r="B521" s="18">
        <v>2</v>
      </c>
      <c r="C521" s="18" t="str">
        <f t="shared" si="55"/>
        <v/>
      </c>
      <c r="D521" s="18" t="str">
        <f>IF(INDEX([1]DataVD!$K$166:$K$242,MATCH($J521,[1]DataVD!$I$166:$I$242,0),1)=$M521,2,"")</f>
        <v/>
      </c>
      <c r="E521" s="18" t="str">
        <f t="shared" si="56"/>
        <v/>
      </c>
      <c r="F521" s="18" t="str">
        <f t="shared" si="57"/>
        <v/>
      </c>
      <c r="G521" s="18" t="str">
        <f t="shared" si="58"/>
        <v/>
      </c>
      <c r="H521" s="18" t="str">
        <f>IF(INDEX([1]DataVD!$L$166:$L$242,MATCH($J521,[1]DataVD!$I$166:$I$242,0),1)=$M521,5,"")</f>
        <v/>
      </c>
      <c r="I521" s="25" t="str">
        <f t="shared" si="59"/>
        <v/>
      </c>
      <c r="J521" s="18" t="s">
        <v>96</v>
      </c>
      <c r="K521" s="11"/>
      <c r="L521" s="13" t="s">
        <v>33</v>
      </c>
      <c r="M521" s="13">
        <v>3.75</v>
      </c>
      <c r="N521" s="13">
        <v>3.7</v>
      </c>
      <c r="O521" s="13">
        <f t="shared" si="53"/>
        <v>-4.9999999999999822E-2</v>
      </c>
      <c r="P521" s="13">
        <v>0.59</v>
      </c>
      <c r="Q521" s="13">
        <v>0.57999999999999996</v>
      </c>
      <c r="R521" s="13">
        <f t="shared" si="54"/>
        <v>-1.0000000000000009E-2</v>
      </c>
      <c r="S521" s="13"/>
      <c r="T521" s="13"/>
      <c r="U521" s="13"/>
      <c r="V521" s="13"/>
      <c r="W521" s="13"/>
    </row>
    <row r="522" spans="1:23" x14ac:dyDescent="0.3">
      <c r="A522" s="18" t="str">
        <f>IF(K522="","",MAX($A$15:A521)+1)</f>
        <v/>
      </c>
      <c r="B522" s="18">
        <v>3</v>
      </c>
      <c r="C522" s="18" t="str">
        <f t="shared" si="55"/>
        <v/>
      </c>
      <c r="D522" s="18" t="str">
        <f>IF(INDEX([1]DataVD!$K$166:$K$242,MATCH($J522,[1]DataVD!$I$166:$I$242,0),1)=$M522,2,"")</f>
        <v/>
      </c>
      <c r="E522" s="18" t="str">
        <f t="shared" si="56"/>
        <v/>
      </c>
      <c r="F522" s="18" t="str">
        <f t="shared" si="57"/>
        <v/>
      </c>
      <c r="G522" s="18">
        <f t="shared" si="58"/>
        <v>4</v>
      </c>
      <c r="H522" s="18" t="str">
        <f>IF(INDEX([1]DataVD!$L$166:$L$242,MATCH($J522,[1]DataVD!$I$166:$I$242,0),1)=$M522,5,"")</f>
        <v/>
      </c>
      <c r="I522" s="25" t="str">
        <f t="shared" si="59"/>
        <v/>
      </c>
      <c r="J522" s="18" t="s">
        <v>96</v>
      </c>
      <c r="K522" s="11"/>
      <c r="L522" s="13" t="s">
        <v>33</v>
      </c>
      <c r="M522" s="13">
        <v>3.76</v>
      </c>
      <c r="N522" s="13">
        <v>3.72</v>
      </c>
      <c r="O522" s="13">
        <f t="shared" si="53"/>
        <v>-3.9999999999999591E-2</v>
      </c>
      <c r="P522" s="13">
        <v>0.59</v>
      </c>
      <c r="Q522" s="13">
        <v>0.57999999999999996</v>
      </c>
      <c r="R522" s="13">
        <f t="shared" si="54"/>
        <v>-1.0000000000000009E-2</v>
      </c>
      <c r="S522" s="13"/>
      <c r="T522" s="13"/>
      <c r="U522" s="13"/>
      <c r="V522" s="13"/>
      <c r="W522" s="13"/>
    </row>
    <row r="523" spans="1:23" x14ac:dyDescent="0.3">
      <c r="A523" s="18" t="str">
        <f>IF(K523="","",MAX($A$15:A522)+1)</f>
        <v/>
      </c>
      <c r="B523" s="18">
        <v>4</v>
      </c>
      <c r="C523" s="18" t="str">
        <f t="shared" si="55"/>
        <v/>
      </c>
      <c r="D523" s="18" t="str">
        <f>IF(INDEX([1]DataVD!$K$166:$K$242,MATCH($J523,[1]DataVD!$I$166:$I$242,0),1)=$M523,2,"")</f>
        <v/>
      </c>
      <c r="E523" s="18" t="str">
        <f t="shared" si="56"/>
        <v/>
      </c>
      <c r="F523" s="18" t="str">
        <f t="shared" si="57"/>
        <v/>
      </c>
      <c r="G523" s="18" t="str">
        <f t="shared" si="58"/>
        <v/>
      </c>
      <c r="H523" s="18">
        <f>IF(INDEX([1]DataVD!$L$166:$L$242,MATCH($J523,[1]DataVD!$I$166:$I$242,0),1)=$M523,5,"")</f>
        <v>5</v>
      </c>
      <c r="I523" s="25" t="str">
        <f t="shared" si="59"/>
        <v/>
      </c>
      <c r="J523" s="18" t="s">
        <v>96</v>
      </c>
      <c r="K523" s="11"/>
      <c r="L523" s="13" t="s">
        <v>33</v>
      </c>
      <c r="M523" s="13">
        <v>4.0599999999999996</v>
      </c>
      <c r="N523" s="13">
        <v>4.09</v>
      </c>
      <c r="O523" s="13">
        <f t="shared" si="53"/>
        <v>3.0000000000000249E-2</v>
      </c>
      <c r="P523" s="13">
        <v>0.89</v>
      </c>
      <c r="Q523" s="13">
        <v>0.9</v>
      </c>
      <c r="R523" s="13">
        <f t="shared" si="54"/>
        <v>1.0000000000000009E-2</v>
      </c>
      <c r="S523" s="13"/>
      <c r="T523" s="13"/>
      <c r="U523" s="13"/>
      <c r="V523" s="13"/>
      <c r="W523" s="13"/>
    </row>
    <row r="524" spans="1:23" hidden="1" x14ac:dyDescent="0.3">
      <c r="A524" s="18" t="str">
        <f>IF(K524="","",MAX($A$15:A523)+1)</f>
        <v/>
      </c>
      <c r="B524" s="18">
        <v>5</v>
      </c>
      <c r="C524" s="18" t="str">
        <f t="shared" si="55"/>
        <v/>
      </c>
      <c r="D524" s="18" t="str">
        <f>IF(INDEX([1]DataVD!$K$166:$K$242,MATCH($J524,[1]DataVD!$I$166:$I$242,0),1)=$M524,2,"")</f>
        <v/>
      </c>
      <c r="E524" s="18" t="str">
        <f t="shared" si="56"/>
        <v/>
      </c>
      <c r="F524" s="18" t="str">
        <f t="shared" si="57"/>
        <v/>
      </c>
      <c r="G524" s="18" t="str">
        <f t="shared" si="58"/>
        <v/>
      </c>
      <c r="H524" s="18" t="str">
        <f>IF(INDEX([1]DataVD!$L$166:$L$242,MATCH($J524,[1]DataVD!$I$166:$I$242,0),1)=$M524,5,"")</f>
        <v/>
      </c>
      <c r="I524" s="25" t="str">
        <f t="shared" si="59"/>
        <v/>
      </c>
      <c r="J524" s="18" t="s">
        <v>96</v>
      </c>
      <c r="K524" s="11"/>
      <c r="L524" s="13" t="s">
        <v>33</v>
      </c>
      <c r="M524" s="13">
        <v>3.75</v>
      </c>
      <c r="N524" s="13">
        <v>3.8</v>
      </c>
      <c r="O524" s="13">
        <f t="shared" si="53"/>
        <v>4.9999999999999822E-2</v>
      </c>
      <c r="P524" s="13">
        <v>0.89</v>
      </c>
      <c r="Q524" s="13">
        <v>0.9</v>
      </c>
      <c r="R524" s="13">
        <f t="shared" si="54"/>
        <v>1.0000000000000009E-2</v>
      </c>
      <c r="S524" s="13"/>
      <c r="T524" s="13"/>
      <c r="U524" s="13"/>
      <c r="V524" s="13"/>
      <c r="W524" s="13"/>
    </row>
    <row r="525" spans="1:23" hidden="1" x14ac:dyDescent="0.3">
      <c r="A525" s="18" t="str">
        <f>IF(K525="","",MAX($A$15:A524)+1)</f>
        <v/>
      </c>
      <c r="B525" s="18">
        <v>6</v>
      </c>
      <c r="C525" s="18" t="str">
        <f t="shared" si="55"/>
        <v/>
      </c>
      <c r="D525" s="18" t="str">
        <f>IF(INDEX([1]DataVD!$K$166:$K$242,MATCH($J525,[1]DataVD!$I$166:$I$242,0),1)=$M525,2,"")</f>
        <v/>
      </c>
      <c r="E525" s="18" t="str">
        <f t="shared" si="56"/>
        <v/>
      </c>
      <c r="F525" s="18" t="str">
        <f t="shared" si="57"/>
        <v/>
      </c>
      <c r="G525" s="18" t="str">
        <f t="shared" si="58"/>
        <v/>
      </c>
      <c r="H525" s="18" t="str">
        <f>IF(INDEX([1]DataVD!$L$166:$L$242,MATCH($J525,[1]DataVD!$I$166:$I$242,0),1)=$M525,5,"")</f>
        <v/>
      </c>
      <c r="I525" s="25" t="str">
        <f t="shared" si="59"/>
        <v/>
      </c>
      <c r="J525" s="18" t="s">
        <v>96</v>
      </c>
      <c r="K525" s="11"/>
      <c r="L525" s="13" t="s">
        <v>33</v>
      </c>
      <c r="M525" s="13">
        <v>3.2</v>
      </c>
      <c r="N525" s="13">
        <v>3.21</v>
      </c>
      <c r="O525" s="13">
        <f t="shared" si="53"/>
        <v>9.9999999999997868E-3</v>
      </c>
      <c r="P525" s="13">
        <v>-0.05</v>
      </c>
      <c r="Q525" s="13">
        <v>-0.05</v>
      </c>
      <c r="R525" s="13">
        <f t="shared" si="54"/>
        <v>0</v>
      </c>
      <c r="S525" s="13"/>
      <c r="T525" s="13"/>
      <c r="U525" s="13"/>
      <c r="V525" s="13"/>
      <c r="W525" s="13"/>
    </row>
    <row r="526" spans="1:23" x14ac:dyDescent="0.3">
      <c r="A526" s="18" t="str">
        <f>IF(K526="","",MAX($A$15:A525)+1)</f>
        <v/>
      </c>
      <c r="B526" s="18">
        <v>7</v>
      </c>
      <c r="C526" s="18" t="str">
        <f t="shared" si="55"/>
        <v/>
      </c>
      <c r="D526" s="18" t="str">
        <f>IF(INDEX([1]DataVD!$K$166:$K$242,MATCH($J526,[1]DataVD!$I$166:$I$242,0),1)=$M526,2,"")</f>
        <v/>
      </c>
      <c r="E526" s="18" t="str">
        <f t="shared" si="56"/>
        <v/>
      </c>
      <c r="F526" s="18" t="str">
        <f t="shared" si="57"/>
        <v/>
      </c>
      <c r="G526" s="18" t="str">
        <f t="shared" si="58"/>
        <v/>
      </c>
      <c r="H526" s="18" t="str">
        <f>IF(INDEX([1]DataVD!$L$166:$L$242,MATCH($J526,[1]DataVD!$I$166:$I$242,0),1)=$M526,5,"")</f>
        <v/>
      </c>
      <c r="I526" s="25">
        <f t="shared" si="59"/>
        <v>6</v>
      </c>
      <c r="J526" s="18" t="s">
        <v>96</v>
      </c>
      <c r="K526" s="11"/>
      <c r="L526" s="13" t="s">
        <v>33</v>
      </c>
      <c r="M526" s="13">
        <v>2.6</v>
      </c>
      <c r="N526" s="13">
        <v>2.57</v>
      </c>
      <c r="O526" s="13">
        <f t="shared" ref="O526:O589" si="60">ABS(N526)-ABS(M526)</f>
        <v>-3.0000000000000249E-2</v>
      </c>
      <c r="P526" s="13">
        <v>-0.06</v>
      </c>
      <c r="Q526" s="13">
        <v>-0.04</v>
      </c>
      <c r="R526" s="13">
        <f t="shared" ref="R526:R589" si="61">ABS(Q526)-ABS(P526)</f>
        <v>-1.9999999999999997E-2</v>
      </c>
      <c r="S526" s="13"/>
      <c r="T526" s="13"/>
      <c r="U526" s="13"/>
      <c r="V526" s="13"/>
      <c r="W526" s="13"/>
    </row>
    <row r="527" spans="1:23" x14ac:dyDescent="0.3">
      <c r="A527" s="19">
        <f>IF(K527="","",MAX($A$15:A526)+1)</f>
        <v>48</v>
      </c>
      <c r="B527" s="19">
        <v>4</v>
      </c>
      <c r="C527" s="19">
        <f t="shared" ref="C527:C590" si="62">IF(K527&gt;0,1,"")</f>
        <v>1</v>
      </c>
      <c r="D527" s="19" t="str">
        <f>IF(INDEX([1]DataVD!$K$166:$K$242,MATCH($J527,[1]DataVD!$I$166:$I$242,0),1)=$M527,2,"")</f>
        <v/>
      </c>
      <c r="E527" s="19" t="str">
        <f t="shared" ref="E527:E590" si="63">IF(D526=2,3,"")</f>
        <v/>
      </c>
      <c r="F527" s="19" t="str">
        <f t="shared" ref="F527:F590" si="64">IF(L527="Tim",0,"")</f>
        <v/>
      </c>
      <c r="G527" s="19" t="str">
        <f t="shared" ref="G527:G590" si="65">IF(H528=5,4,"")</f>
        <v/>
      </c>
      <c r="H527" s="19" t="str">
        <f>IF(INDEX([1]DataVD!$L$166:$L$242,MATCH($J527,[1]DataVD!$I$166:$I$242,0),1)=$M527,5,"")</f>
        <v/>
      </c>
      <c r="I527" s="25" t="str">
        <f t="shared" ref="I527:I590" si="66">IF(K528&gt;0,6,"")</f>
        <v/>
      </c>
      <c r="J527" s="18" t="s">
        <v>97</v>
      </c>
      <c r="K527" s="15">
        <v>840</v>
      </c>
      <c r="L527" s="16" t="s">
        <v>31</v>
      </c>
      <c r="M527" s="16">
        <v>1.97</v>
      </c>
      <c r="N527" s="16">
        <v>1.96</v>
      </c>
      <c r="O527" s="16">
        <f t="shared" si="60"/>
        <v>-1.0000000000000009E-2</v>
      </c>
      <c r="P527" s="16">
        <v>0.96</v>
      </c>
      <c r="Q527" s="16">
        <v>0.95</v>
      </c>
      <c r="R527" s="16">
        <f t="shared" si="61"/>
        <v>-1.0000000000000009E-2</v>
      </c>
      <c r="S527" s="16">
        <v>2.5299999999999998</v>
      </c>
      <c r="T527" s="16">
        <v>13.33</v>
      </c>
      <c r="U527" s="16">
        <v>3.97</v>
      </c>
      <c r="V527" s="16">
        <v>3.95</v>
      </c>
      <c r="W527" s="16"/>
    </row>
    <row r="528" spans="1:23" x14ac:dyDescent="0.3">
      <c r="A528" s="19" t="str">
        <f>IF(K528="","",MAX($A$15:A527)+1)</f>
        <v/>
      </c>
      <c r="B528" s="19">
        <v>3</v>
      </c>
      <c r="C528" s="19" t="str">
        <f t="shared" si="62"/>
        <v/>
      </c>
      <c r="D528" s="19">
        <f>IF(INDEX([1]DataVD!$K$166:$K$242,MATCH($J528,[1]DataVD!$I$166:$I$242,0),1)=$M528,2,"")</f>
        <v>2</v>
      </c>
      <c r="E528" s="19" t="str">
        <f t="shared" si="63"/>
        <v/>
      </c>
      <c r="F528" s="19" t="str">
        <f t="shared" si="64"/>
        <v/>
      </c>
      <c r="G528" s="19" t="str">
        <f t="shared" si="65"/>
        <v/>
      </c>
      <c r="H528" s="19" t="str">
        <f>IF(INDEX([1]DataVD!$L$166:$L$242,MATCH($J528,[1]DataVD!$I$166:$I$242,0),1)=$M528,5,"")</f>
        <v/>
      </c>
      <c r="I528" s="25" t="str">
        <f t="shared" si="66"/>
        <v/>
      </c>
      <c r="J528" s="18" t="s">
        <v>97</v>
      </c>
      <c r="K528" s="14"/>
      <c r="L528" s="16" t="s">
        <v>31</v>
      </c>
      <c r="M528" s="16">
        <v>3.97</v>
      </c>
      <c r="N528" s="16">
        <v>3.97</v>
      </c>
      <c r="O528" s="16">
        <f t="shared" si="60"/>
        <v>0</v>
      </c>
      <c r="P528" s="16">
        <v>0.95</v>
      </c>
      <c r="Q528" s="16">
        <v>0.97</v>
      </c>
      <c r="R528" s="16">
        <f t="shared" si="61"/>
        <v>2.0000000000000018E-2</v>
      </c>
      <c r="S528" s="16"/>
      <c r="T528" s="16"/>
      <c r="U528" s="16"/>
      <c r="V528" s="16"/>
      <c r="W528" s="16"/>
    </row>
    <row r="529" spans="1:23" x14ac:dyDescent="0.3">
      <c r="A529" s="19" t="str">
        <f>IF(K529="","",MAX($A$15:A528)+1)</f>
        <v/>
      </c>
      <c r="B529" s="19">
        <v>2</v>
      </c>
      <c r="C529" s="19" t="str">
        <f t="shared" si="62"/>
        <v/>
      </c>
      <c r="D529" s="19" t="str">
        <f>IF(INDEX([1]DataVD!$K$166:$K$242,MATCH($J529,[1]DataVD!$I$166:$I$242,0),1)=$M529,2,"")</f>
        <v/>
      </c>
      <c r="E529" s="19">
        <f t="shared" si="63"/>
        <v>3</v>
      </c>
      <c r="F529" s="19" t="str">
        <f t="shared" si="64"/>
        <v/>
      </c>
      <c r="G529" s="19" t="str">
        <f t="shared" si="65"/>
        <v/>
      </c>
      <c r="H529" s="19" t="str">
        <f>IF(INDEX([1]DataVD!$L$166:$L$242,MATCH($J529,[1]DataVD!$I$166:$I$242,0),1)=$M529,5,"")</f>
        <v/>
      </c>
      <c r="I529" s="25" t="str">
        <f t="shared" si="66"/>
        <v/>
      </c>
      <c r="J529" s="18" t="s">
        <v>97</v>
      </c>
      <c r="K529" s="14"/>
      <c r="L529" s="16" t="s">
        <v>31</v>
      </c>
      <c r="M529" s="16">
        <v>3.67</v>
      </c>
      <c r="N529" s="16">
        <v>3.7</v>
      </c>
      <c r="O529" s="16">
        <f t="shared" si="60"/>
        <v>3.0000000000000249E-2</v>
      </c>
      <c r="P529" s="16">
        <v>0.65</v>
      </c>
      <c r="Q529" s="16">
        <v>0.65</v>
      </c>
      <c r="R529" s="16">
        <f t="shared" si="61"/>
        <v>0</v>
      </c>
      <c r="S529" s="16"/>
      <c r="T529" s="16"/>
      <c r="U529" s="16"/>
      <c r="V529" s="16"/>
      <c r="W529" s="16"/>
    </row>
    <row r="530" spans="1:23" hidden="1" x14ac:dyDescent="0.3">
      <c r="A530" s="19" t="str">
        <f>IF(K530="","",MAX($A$15:A529)+1)</f>
        <v/>
      </c>
      <c r="B530" s="19">
        <v>1</v>
      </c>
      <c r="C530" s="19" t="str">
        <f t="shared" si="62"/>
        <v/>
      </c>
      <c r="D530" s="19" t="str">
        <f>IF(INDEX([1]DataVD!$K$166:$K$242,MATCH($J530,[1]DataVD!$I$166:$I$242,0),1)=$M530,2,"")</f>
        <v/>
      </c>
      <c r="E530" s="19" t="str">
        <f t="shared" si="63"/>
        <v/>
      </c>
      <c r="F530" s="19" t="str">
        <f t="shared" si="64"/>
        <v/>
      </c>
      <c r="G530" s="19" t="str">
        <f t="shared" si="65"/>
        <v/>
      </c>
      <c r="H530" s="19" t="str">
        <f>IF(INDEX([1]DataVD!$L$166:$L$242,MATCH($J530,[1]DataVD!$I$166:$I$242,0),1)=$M530,5,"")</f>
        <v/>
      </c>
      <c r="I530" s="25" t="str">
        <f t="shared" si="66"/>
        <v/>
      </c>
      <c r="J530" s="18" t="s">
        <v>97</v>
      </c>
      <c r="K530" s="14"/>
      <c r="L530" s="16" t="s">
        <v>31</v>
      </c>
      <c r="M530" s="16">
        <v>1.52</v>
      </c>
      <c r="N530" s="16">
        <v>1.52</v>
      </c>
      <c r="O530" s="16">
        <f t="shared" si="60"/>
        <v>0</v>
      </c>
      <c r="P530" s="16">
        <v>0.66</v>
      </c>
      <c r="Q530" s="16">
        <v>0.66</v>
      </c>
      <c r="R530" s="16">
        <f t="shared" si="61"/>
        <v>0</v>
      </c>
      <c r="S530" s="16"/>
      <c r="T530" s="16"/>
      <c r="U530" s="16"/>
      <c r="V530" s="16"/>
      <c r="W530" s="16"/>
    </row>
    <row r="531" spans="1:23" x14ac:dyDescent="0.3">
      <c r="A531" s="19" t="str">
        <f>IF(K531="","",MAX($A$15:A530)+1)</f>
        <v/>
      </c>
      <c r="B531" s="19">
        <v>0</v>
      </c>
      <c r="C531" s="19" t="str">
        <f t="shared" si="62"/>
        <v/>
      </c>
      <c r="D531" s="19" t="str">
        <f>IF(INDEX([1]DataVD!$K$166:$K$242,MATCH($J531,[1]DataVD!$I$166:$I$242,0),1)=$M531,2,"")</f>
        <v/>
      </c>
      <c r="E531" s="19" t="str">
        <f t="shared" si="63"/>
        <v/>
      </c>
      <c r="F531" s="19">
        <f t="shared" si="64"/>
        <v>0</v>
      </c>
      <c r="G531" s="19" t="str">
        <f t="shared" si="65"/>
        <v/>
      </c>
      <c r="H531" s="19" t="str">
        <f>IF(INDEX([1]DataVD!$L$166:$L$242,MATCH($J531,[1]DataVD!$I$166:$I$242,0),1)=$M531,5,"")</f>
        <v/>
      </c>
      <c r="I531" s="25" t="str">
        <f t="shared" si="66"/>
        <v/>
      </c>
      <c r="J531" s="18" t="s">
        <v>97</v>
      </c>
      <c r="K531" s="14"/>
      <c r="L531" s="16" t="s">
        <v>32</v>
      </c>
      <c r="M531" s="16">
        <v>0</v>
      </c>
      <c r="N531" s="16">
        <v>0</v>
      </c>
      <c r="O531" s="16">
        <f t="shared" si="60"/>
        <v>0</v>
      </c>
      <c r="P531" s="16">
        <v>0.49</v>
      </c>
      <c r="Q531" s="16">
        <v>0.5</v>
      </c>
      <c r="R531" s="16">
        <f t="shared" si="61"/>
        <v>1.0000000000000009E-2</v>
      </c>
      <c r="S531" s="16"/>
      <c r="T531" s="16"/>
      <c r="U531" s="16"/>
      <c r="V531" s="16"/>
      <c r="W531" s="16"/>
    </row>
    <row r="532" spans="1:23" hidden="1" x14ac:dyDescent="0.3">
      <c r="A532" s="19" t="str">
        <f>IF(K532="","",MAX($A$15:A531)+1)</f>
        <v/>
      </c>
      <c r="B532" s="19">
        <v>1</v>
      </c>
      <c r="C532" s="19" t="str">
        <f t="shared" si="62"/>
        <v/>
      </c>
      <c r="D532" s="19" t="str">
        <f>IF(INDEX([1]DataVD!$K$166:$K$242,MATCH($J532,[1]DataVD!$I$166:$I$242,0),1)=$M532,2,"")</f>
        <v/>
      </c>
      <c r="E532" s="19" t="str">
        <f t="shared" si="63"/>
        <v/>
      </c>
      <c r="F532" s="19" t="str">
        <f t="shared" si="64"/>
        <v/>
      </c>
      <c r="G532" s="19" t="str">
        <f t="shared" si="65"/>
        <v/>
      </c>
      <c r="H532" s="19" t="str">
        <f>IF(INDEX([1]DataVD!$L$166:$L$242,MATCH($J532,[1]DataVD!$I$166:$I$242,0),1)=$M532,5,"")</f>
        <v/>
      </c>
      <c r="I532" s="25" t="str">
        <f t="shared" si="66"/>
        <v/>
      </c>
      <c r="J532" s="18" t="s">
        <v>97</v>
      </c>
      <c r="K532" s="14"/>
      <c r="L532" s="16" t="s">
        <v>33</v>
      </c>
      <c r="M532" s="16">
        <v>0.45</v>
      </c>
      <c r="N532" s="16">
        <v>0.4</v>
      </c>
      <c r="O532" s="16">
        <f t="shared" si="60"/>
        <v>-4.9999999999999989E-2</v>
      </c>
      <c r="P532" s="16">
        <v>-0.38</v>
      </c>
      <c r="Q532" s="16">
        <v>-0.37</v>
      </c>
      <c r="R532" s="16">
        <f t="shared" si="61"/>
        <v>-1.0000000000000009E-2</v>
      </c>
      <c r="S532" s="16"/>
      <c r="T532" s="16"/>
      <c r="U532" s="16"/>
      <c r="V532" s="16"/>
      <c r="W532" s="16"/>
    </row>
    <row r="533" spans="1:23" hidden="1" x14ac:dyDescent="0.3">
      <c r="A533" s="19" t="str">
        <f>IF(K533="","",MAX($A$15:A532)+1)</f>
        <v/>
      </c>
      <c r="B533" s="19">
        <v>2</v>
      </c>
      <c r="C533" s="19" t="str">
        <f t="shared" si="62"/>
        <v/>
      </c>
      <c r="D533" s="19" t="str">
        <f>IF(INDEX([1]DataVD!$K$166:$K$242,MATCH($J533,[1]DataVD!$I$166:$I$242,0),1)=$M533,2,"")</f>
        <v/>
      </c>
      <c r="E533" s="19" t="str">
        <f t="shared" si="63"/>
        <v/>
      </c>
      <c r="F533" s="19" t="str">
        <f t="shared" si="64"/>
        <v/>
      </c>
      <c r="G533" s="19" t="str">
        <f t="shared" si="65"/>
        <v/>
      </c>
      <c r="H533" s="19" t="str">
        <f>IF(INDEX([1]DataVD!$L$166:$L$242,MATCH($J533,[1]DataVD!$I$166:$I$242,0),1)=$M533,5,"")</f>
        <v/>
      </c>
      <c r="I533" s="25" t="str">
        <f t="shared" si="66"/>
        <v/>
      </c>
      <c r="J533" s="18" t="s">
        <v>97</v>
      </c>
      <c r="K533" s="14"/>
      <c r="L533" s="16" t="s">
        <v>33</v>
      </c>
      <c r="M533" s="16">
        <v>3.12</v>
      </c>
      <c r="N533" s="16">
        <v>3.16</v>
      </c>
      <c r="O533" s="16">
        <f t="shared" si="60"/>
        <v>4.0000000000000036E-2</v>
      </c>
      <c r="P533" s="16">
        <v>-0.38</v>
      </c>
      <c r="Q533" s="16">
        <v>-0.39</v>
      </c>
      <c r="R533" s="16">
        <f t="shared" si="61"/>
        <v>1.0000000000000009E-2</v>
      </c>
      <c r="S533" s="16"/>
      <c r="T533" s="16"/>
      <c r="U533" s="16"/>
      <c r="V533" s="16"/>
      <c r="W533" s="16"/>
    </row>
    <row r="534" spans="1:23" x14ac:dyDescent="0.3">
      <c r="A534" s="19" t="str">
        <f>IF(K534="","",MAX($A$15:A533)+1)</f>
        <v/>
      </c>
      <c r="B534" s="19">
        <v>3</v>
      </c>
      <c r="C534" s="19" t="str">
        <f t="shared" si="62"/>
        <v/>
      </c>
      <c r="D534" s="19" t="str">
        <f>IF(INDEX([1]DataVD!$K$166:$K$242,MATCH($J534,[1]DataVD!$I$166:$I$242,0),1)=$M534,2,"")</f>
        <v/>
      </c>
      <c r="E534" s="19" t="str">
        <f t="shared" si="63"/>
        <v/>
      </c>
      <c r="F534" s="19" t="str">
        <f t="shared" si="64"/>
        <v/>
      </c>
      <c r="G534" s="19">
        <f t="shared" si="65"/>
        <v>4</v>
      </c>
      <c r="H534" s="19" t="str">
        <f>IF(INDEX([1]DataVD!$L$166:$L$242,MATCH($J534,[1]DataVD!$I$166:$I$242,0),1)=$M534,5,"")</f>
        <v/>
      </c>
      <c r="I534" s="25" t="str">
        <f t="shared" si="66"/>
        <v/>
      </c>
      <c r="J534" s="18" t="s">
        <v>97</v>
      </c>
      <c r="K534" s="14"/>
      <c r="L534" s="16" t="s">
        <v>33</v>
      </c>
      <c r="M534" s="16">
        <v>3.7</v>
      </c>
      <c r="N534" s="16">
        <v>3.66</v>
      </c>
      <c r="O534" s="16">
        <f t="shared" si="60"/>
        <v>-4.0000000000000036E-2</v>
      </c>
      <c r="P534" s="16">
        <v>0.59</v>
      </c>
      <c r="Q534" s="16">
        <v>0.59</v>
      </c>
      <c r="R534" s="16">
        <f t="shared" si="61"/>
        <v>0</v>
      </c>
      <c r="S534" s="16"/>
      <c r="T534" s="16"/>
      <c r="U534" s="16"/>
      <c r="V534" s="16"/>
      <c r="W534" s="16"/>
    </row>
    <row r="535" spans="1:23" x14ac:dyDescent="0.3">
      <c r="A535" s="19" t="str">
        <f>IF(K535="","",MAX($A$15:A534)+1)</f>
        <v/>
      </c>
      <c r="B535" s="19">
        <v>4</v>
      </c>
      <c r="C535" s="19" t="str">
        <f t="shared" si="62"/>
        <v/>
      </c>
      <c r="D535" s="19" t="str">
        <f>IF(INDEX([1]DataVD!$K$166:$K$242,MATCH($J535,[1]DataVD!$I$166:$I$242,0),1)=$M535,2,"")</f>
        <v/>
      </c>
      <c r="E535" s="19" t="str">
        <f t="shared" si="63"/>
        <v/>
      </c>
      <c r="F535" s="19" t="str">
        <f t="shared" si="64"/>
        <v/>
      </c>
      <c r="G535" s="19" t="str">
        <f t="shared" si="65"/>
        <v/>
      </c>
      <c r="H535" s="19">
        <f>IF(INDEX([1]DataVD!$L$166:$L$242,MATCH($J535,[1]DataVD!$I$166:$I$242,0),1)=$M535,5,"")</f>
        <v>5</v>
      </c>
      <c r="I535" s="25" t="str">
        <f t="shared" si="66"/>
        <v/>
      </c>
      <c r="J535" s="18" t="s">
        <v>97</v>
      </c>
      <c r="K535" s="14"/>
      <c r="L535" s="16" t="s">
        <v>33</v>
      </c>
      <c r="M535" s="16">
        <v>3.95</v>
      </c>
      <c r="N535" s="16">
        <v>3.98</v>
      </c>
      <c r="O535" s="16">
        <f t="shared" si="60"/>
        <v>2.9999999999999805E-2</v>
      </c>
      <c r="P535" s="16">
        <v>0.96</v>
      </c>
      <c r="Q535" s="16">
        <v>0.95</v>
      </c>
      <c r="R535" s="16">
        <f t="shared" si="61"/>
        <v>-1.0000000000000009E-2</v>
      </c>
      <c r="S535" s="16"/>
      <c r="T535" s="16"/>
      <c r="U535" s="16"/>
      <c r="V535" s="16"/>
      <c r="W535" s="16"/>
    </row>
    <row r="536" spans="1:23" hidden="1" x14ac:dyDescent="0.3">
      <c r="A536" s="19" t="str">
        <f>IF(K536="","",MAX($A$15:A535)+1)</f>
        <v/>
      </c>
      <c r="B536" s="19">
        <v>5</v>
      </c>
      <c r="C536" s="19" t="str">
        <f t="shared" si="62"/>
        <v/>
      </c>
      <c r="D536" s="19" t="str">
        <f>IF(INDEX([1]DataVD!$K$166:$K$242,MATCH($J536,[1]DataVD!$I$166:$I$242,0),1)=$M536,2,"")</f>
        <v/>
      </c>
      <c r="E536" s="19" t="str">
        <f t="shared" si="63"/>
        <v/>
      </c>
      <c r="F536" s="19" t="str">
        <f t="shared" si="64"/>
        <v/>
      </c>
      <c r="G536" s="19" t="str">
        <f t="shared" si="65"/>
        <v/>
      </c>
      <c r="H536" s="19" t="str">
        <f>IF(INDEX([1]DataVD!$L$166:$L$242,MATCH($J536,[1]DataVD!$I$166:$I$242,0),1)=$M536,5,"")</f>
        <v/>
      </c>
      <c r="I536" s="25" t="str">
        <f t="shared" si="66"/>
        <v/>
      </c>
      <c r="J536" s="18" t="s">
        <v>97</v>
      </c>
      <c r="K536" s="14"/>
      <c r="L536" s="16" t="s">
        <v>33</v>
      </c>
      <c r="M536" s="16">
        <v>3.74</v>
      </c>
      <c r="N536" s="16">
        <v>3.73</v>
      </c>
      <c r="O536" s="16">
        <f t="shared" si="60"/>
        <v>-1.0000000000000231E-2</v>
      </c>
      <c r="P536" s="16">
        <v>0.96</v>
      </c>
      <c r="Q536" s="16">
        <v>0.97</v>
      </c>
      <c r="R536" s="16">
        <f t="shared" si="61"/>
        <v>1.0000000000000009E-2</v>
      </c>
      <c r="S536" s="16"/>
      <c r="T536" s="16"/>
      <c r="U536" s="16"/>
      <c r="V536" s="16"/>
      <c r="W536" s="16"/>
    </row>
    <row r="537" spans="1:23" hidden="1" x14ac:dyDescent="0.3">
      <c r="A537" s="19" t="str">
        <f>IF(K537="","",MAX($A$15:A536)+1)</f>
        <v/>
      </c>
      <c r="B537" s="19">
        <v>6</v>
      </c>
      <c r="C537" s="19" t="str">
        <f t="shared" si="62"/>
        <v/>
      </c>
      <c r="D537" s="19" t="str">
        <f>IF(INDEX([1]DataVD!$K$166:$K$242,MATCH($J537,[1]DataVD!$I$166:$I$242,0),1)=$M537,2,"")</f>
        <v/>
      </c>
      <c r="E537" s="19" t="str">
        <f t="shared" si="63"/>
        <v/>
      </c>
      <c r="F537" s="19" t="str">
        <f t="shared" si="64"/>
        <v/>
      </c>
      <c r="G537" s="19" t="str">
        <f t="shared" si="65"/>
        <v/>
      </c>
      <c r="H537" s="19" t="str">
        <f>IF(INDEX([1]DataVD!$L$166:$L$242,MATCH($J537,[1]DataVD!$I$166:$I$242,0),1)=$M537,5,"")</f>
        <v/>
      </c>
      <c r="I537" s="25" t="str">
        <f t="shared" si="66"/>
        <v/>
      </c>
      <c r="J537" s="18" t="s">
        <v>97</v>
      </c>
      <c r="K537" s="14"/>
      <c r="L537" s="16" t="s">
        <v>33</v>
      </c>
      <c r="M537" s="16">
        <v>3.12</v>
      </c>
      <c r="N537" s="16">
        <v>3.11</v>
      </c>
      <c r="O537" s="16">
        <f t="shared" si="60"/>
        <v>-1.0000000000000231E-2</v>
      </c>
      <c r="P537" s="16">
        <v>-0.08</v>
      </c>
      <c r="Q537" s="16">
        <v>-7.0000000000000007E-2</v>
      </c>
      <c r="R537" s="16">
        <f t="shared" si="61"/>
        <v>-9.999999999999995E-3</v>
      </c>
      <c r="S537" s="16"/>
      <c r="T537" s="16"/>
      <c r="U537" s="16"/>
      <c r="V537" s="16"/>
      <c r="W537" s="16"/>
    </row>
    <row r="538" spans="1:23" x14ac:dyDescent="0.3">
      <c r="A538" s="19" t="str">
        <f>IF(K538="","",MAX($A$15:A537)+1)</f>
        <v/>
      </c>
      <c r="B538" s="19">
        <v>7</v>
      </c>
      <c r="C538" s="19" t="str">
        <f t="shared" si="62"/>
        <v/>
      </c>
      <c r="D538" s="19" t="str">
        <f>IF(INDEX([1]DataVD!$K$166:$K$242,MATCH($J538,[1]DataVD!$I$166:$I$242,0),1)=$M538,2,"")</f>
        <v/>
      </c>
      <c r="E538" s="19" t="str">
        <f t="shared" si="63"/>
        <v/>
      </c>
      <c r="F538" s="19" t="str">
        <f t="shared" si="64"/>
        <v/>
      </c>
      <c r="G538" s="19" t="str">
        <f t="shared" si="65"/>
        <v/>
      </c>
      <c r="H538" s="19" t="str">
        <f>IF(INDEX([1]DataVD!$L$166:$L$242,MATCH($J538,[1]DataVD!$I$166:$I$242,0),1)=$M538,5,"")</f>
        <v/>
      </c>
      <c r="I538" s="25">
        <f t="shared" si="66"/>
        <v>6</v>
      </c>
      <c r="J538" s="18" t="s">
        <v>97</v>
      </c>
      <c r="K538" s="14"/>
      <c r="L538" s="16" t="s">
        <v>33</v>
      </c>
      <c r="M538" s="16">
        <v>2.54</v>
      </c>
      <c r="N538" s="16">
        <v>2.54</v>
      </c>
      <c r="O538" s="16">
        <f t="shared" si="60"/>
        <v>0</v>
      </c>
      <c r="P538" s="16">
        <v>-0.08</v>
      </c>
      <c r="Q538" s="16">
        <v>-0.09</v>
      </c>
      <c r="R538" s="16">
        <f t="shared" si="61"/>
        <v>9.999999999999995E-3</v>
      </c>
      <c r="S538" s="16"/>
      <c r="T538" s="16"/>
      <c r="U538" s="16"/>
      <c r="V538" s="16"/>
      <c r="W538" s="16"/>
    </row>
    <row r="539" spans="1:23" x14ac:dyDescent="0.3">
      <c r="A539" s="18">
        <f>IF(K539="","",MAX($A$15:A538)+1)</f>
        <v>49</v>
      </c>
      <c r="B539" s="18">
        <v>5</v>
      </c>
      <c r="C539" s="18">
        <f t="shared" si="62"/>
        <v>1</v>
      </c>
      <c r="D539" s="18" t="str">
        <f>IF(INDEX([1]DataVD!$K$166:$K$242,MATCH($J539,[1]DataVD!$I$166:$I$242,0),1)=$M539,2,"")</f>
        <v/>
      </c>
      <c r="E539" s="18" t="str">
        <f t="shared" si="63"/>
        <v/>
      </c>
      <c r="F539" s="18" t="str">
        <f t="shared" si="64"/>
        <v/>
      </c>
      <c r="G539" s="18" t="str">
        <f t="shared" si="65"/>
        <v/>
      </c>
      <c r="H539" s="18" t="str">
        <f>IF(INDEX([1]DataVD!$L$166:$L$242,MATCH($J539,[1]DataVD!$I$166:$I$242,0),1)=$M539,5,"")</f>
        <v/>
      </c>
      <c r="I539" s="25" t="str">
        <f t="shared" si="66"/>
        <v/>
      </c>
      <c r="J539" s="18" t="s">
        <v>98</v>
      </c>
      <c r="K539" s="12">
        <v>860</v>
      </c>
      <c r="L539" s="13" t="s">
        <v>31</v>
      </c>
      <c r="M539" s="13">
        <v>1.78</v>
      </c>
      <c r="N539" s="13">
        <v>1.76</v>
      </c>
      <c r="O539" s="13">
        <f t="shared" si="60"/>
        <v>-2.0000000000000018E-2</v>
      </c>
      <c r="P539" s="13">
        <v>1.07</v>
      </c>
      <c r="Q539" s="13">
        <v>1.08</v>
      </c>
      <c r="R539" s="13">
        <f t="shared" si="61"/>
        <v>1.0000000000000009E-2</v>
      </c>
      <c r="S539" s="13">
        <v>1.61</v>
      </c>
      <c r="T539" s="13">
        <v>13.98</v>
      </c>
      <c r="U539" s="13">
        <v>3.78</v>
      </c>
      <c r="V539" s="13">
        <v>5.34</v>
      </c>
      <c r="W539" s="13"/>
    </row>
    <row r="540" spans="1:23" hidden="1" x14ac:dyDescent="0.3">
      <c r="A540" s="18" t="str">
        <f>IF(K540="","",MAX($A$15:A539)+1)</f>
        <v/>
      </c>
      <c r="B540" s="18">
        <v>4</v>
      </c>
      <c r="C540" s="18" t="str">
        <f t="shared" si="62"/>
        <v/>
      </c>
      <c r="D540" s="18" t="str">
        <f>IF(INDEX([1]DataVD!$K$166:$K$242,MATCH($J540,[1]DataVD!$I$166:$I$242,0),1)=$M540,2,"")</f>
        <v/>
      </c>
      <c r="E540" s="18" t="str">
        <f t="shared" si="63"/>
        <v/>
      </c>
      <c r="F540" s="18" t="str">
        <f t="shared" si="64"/>
        <v/>
      </c>
      <c r="G540" s="18" t="str">
        <f t="shared" si="65"/>
        <v/>
      </c>
      <c r="H540" s="18" t="str">
        <f>IF(INDEX([1]DataVD!$L$166:$L$242,MATCH($J540,[1]DataVD!$I$166:$I$242,0),1)=$M540,5,"")</f>
        <v/>
      </c>
      <c r="I540" s="25" t="str">
        <f t="shared" si="66"/>
        <v/>
      </c>
      <c r="J540" s="18" t="s">
        <v>98</v>
      </c>
      <c r="K540" s="11"/>
      <c r="L540" s="13" t="s">
        <v>31</v>
      </c>
      <c r="M540" s="13">
        <v>2.91</v>
      </c>
      <c r="N540" s="13">
        <v>2.93</v>
      </c>
      <c r="O540" s="13">
        <f t="shared" si="60"/>
        <v>2.0000000000000018E-2</v>
      </c>
      <c r="P540" s="13">
        <v>1.07</v>
      </c>
      <c r="Q540" s="13">
        <v>1.08</v>
      </c>
      <c r="R540" s="13">
        <f t="shared" si="61"/>
        <v>1.0000000000000009E-2</v>
      </c>
      <c r="S540" s="13"/>
      <c r="T540" s="13"/>
      <c r="U540" s="13"/>
      <c r="V540" s="13"/>
      <c r="W540" s="13"/>
    </row>
    <row r="541" spans="1:23" x14ac:dyDescent="0.3">
      <c r="A541" s="18" t="str">
        <f>IF(K541="","",MAX($A$15:A540)+1)</f>
        <v/>
      </c>
      <c r="B541" s="18">
        <v>3</v>
      </c>
      <c r="C541" s="18" t="str">
        <f t="shared" si="62"/>
        <v/>
      </c>
      <c r="D541" s="18">
        <f>IF(INDEX([1]DataVD!$K$166:$K$242,MATCH($J541,[1]DataVD!$I$166:$I$242,0),1)=$M541,2,"")</f>
        <v>2</v>
      </c>
      <c r="E541" s="18" t="str">
        <f t="shared" si="63"/>
        <v/>
      </c>
      <c r="F541" s="18" t="str">
        <f t="shared" si="64"/>
        <v/>
      </c>
      <c r="G541" s="18" t="str">
        <f t="shared" si="65"/>
        <v/>
      </c>
      <c r="H541" s="18" t="str">
        <f>IF(INDEX([1]DataVD!$L$166:$L$242,MATCH($J541,[1]DataVD!$I$166:$I$242,0),1)=$M541,5,"")</f>
        <v/>
      </c>
      <c r="I541" s="25" t="str">
        <f t="shared" si="66"/>
        <v/>
      </c>
      <c r="J541" s="18" t="s">
        <v>98</v>
      </c>
      <c r="K541" s="11"/>
      <c r="L541" s="13" t="s">
        <v>31</v>
      </c>
      <c r="M541" s="13">
        <v>3.78</v>
      </c>
      <c r="N541" s="13">
        <v>3.81</v>
      </c>
      <c r="O541" s="13">
        <f t="shared" si="60"/>
        <v>3.0000000000000249E-2</v>
      </c>
      <c r="P541" s="13">
        <v>1.06</v>
      </c>
      <c r="Q541" s="13">
        <v>1.05</v>
      </c>
      <c r="R541" s="13">
        <f t="shared" si="61"/>
        <v>-1.0000000000000009E-2</v>
      </c>
      <c r="S541" s="13"/>
      <c r="T541" s="13"/>
      <c r="U541" s="13"/>
      <c r="V541" s="13"/>
      <c r="W541" s="13"/>
    </row>
    <row r="542" spans="1:23" x14ac:dyDescent="0.3">
      <c r="A542" s="18" t="str">
        <f>IF(K542="","",MAX($A$15:A541)+1)</f>
        <v/>
      </c>
      <c r="B542" s="18">
        <v>2</v>
      </c>
      <c r="C542" s="18" t="str">
        <f t="shared" si="62"/>
        <v/>
      </c>
      <c r="D542" s="18" t="str">
        <f>IF(INDEX([1]DataVD!$K$166:$K$242,MATCH($J542,[1]DataVD!$I$166:$I$242,0),1)=$M542,2,"")</f>
        <v/>
      </c>
      <c r="E542" s="18">
        <f t="shared" si="63"/>
        <v>3</v>
      </c>
      <c r="F542" s="18" t="str">
        <f t="shared" si="64"/>
        <v/>
      </c>
      <c r="G542" s="18" t="str">
        <f t="shared" si="65"/>
        <v/>
      </c>
      <c r="H542" s="18" t="str">
        <f>IF(INDEX([1]DataVD!$L$166:$L$242,MATCH($J542,[1]DataVD!$I$166:$I$242,0),1)=$M542,5,"")</f>
        <v/>
      </c>
      <c r="I542" s="25" t="str">
        <f t="shared" si="66"/>
        <v/>
      </c>
      <c r="J542" s="18" t="s">
        <v>98</v>
      </c>
      <c r="K542" s="11"/>
      <c r="L542" s="13" t="s">
        <v>31</v>
      </c>
      <c r="M542" s="13">
        <v>3.48</v>
      </c>
      <c r="N542" s="13">
        <v>3.51</v>
      </c>
      <c r="O542" s="13">
        <f t="shared" si="60"/>
        <v>2.9999999999999805E-2</v>
      </c>
      <c r="P542" s="13">
        <v>0.77</v>
      </c>
      <c r="Q542" s="13">
        <v>0.78</v>
      </c>
      <c r="R542" s="13">
        <f t="shared" si="61"/>
        <v>1.0000000000000009E-2</v>
      </c>
      <c r="S542" s="13"/>
      <c r="T542" s="13"/>
      <c r="U542" s="13"/>
      <c r="V542" s="13"/>
      <c r="W542" s="13"/>
    </row>
    <row r="543" spans="1:23" hidden="1" x14ac:dyDescent="0.3">
      <c r="A543" s="18" t="str">
        <f>IF(K543="","",MAX($A$15:A542)+1)</f>
        <v/>
      </c>
      <c r="B543" s="18">
        <v>1</v>
      </c>
      <c r="C543" s="18" t="str">
        <f t="shared" si="62"/>
        <v/>
      </c>
      <c r="D543" s="18" t="str">
        <f>IF(INDEX([1]DataVD!$K$166:$K$242,MATCH($J543,[1]DataVD!$I$166:$I$242,0),1)=$M543,2,"")</f>
        <v/>
      </c>
      <c r="E543" s="18" t="str">
        <f t="shared" si="63"/>
        <v/>
      </c>
      <c r="F543" s="18" t="str">
        <f t="shared" si="64"/>
        <v/>
      </c>
      <c r="G543" s="18" t="str">
        <f t="shared" si="65"/>
        <v/>
      </c>
      <c r="H543" s="18" t="str">
        <f>IF(INDEX([1]DataVD!$L$166:$L$242,MATCH($J543,[1]DataVD!$I$166:$I$242,0),1)=$M543,5,"")</f>
        <v/>
      </c>
      <c r="I543" s="25" t="str">
        <f t="shared" si="66"/>
        <v/>
      </c>
      <c r="J543" s="18" t="s">
        <v>98</v>
      </c>
      <c r="K543" s="11"/>
      <c r="L543" s="13" t="s">
        <v>31</v>
      </c>
      <c r="M543" s="13">
        <v>2.91</v>
      </c>
      <c r="N543" s="13">
        <v>2.95</v>
      </c>
      <c r="O543" s="13">
        <f t="shared" si="60"/>
        <v>4.0000000000000036E-2</v>
      </c>
      <c r="P543" s="13">
        <v>0.77</v>
      </c>
      <c r="Q543" s="13">
        <v>0.76</v>
      </c>
      <c r="R543" s="13">
        <f t="shared" si="61"/>
        <v>-1.0000000000000009E-2</v>
      </c>
      <c r="S543" s="13"/>
      <c r="T543" s="13"/>
      <c r="U543" s="13"/>
      <c r="V543" s="13"/>
      <c r="W543" s="13"/>
    </row>
    <row r="544" spans="1:23" x14ac:dyDescent="0.3">
      <c r="A544" s="18" t="str">
        <f>IF(K544="","",MAX($A$15:A543)+1)</f>
        <v/>
      </c>
      <c r="B544" s="18">
        <v>0</v>
      </c>
      <c r="C544" s="18" t="str">
        <f t="shared" si="62"/>
        <v/>
      </c>
      <c r="D544" s="18" t="str">
        <f>IF(INDEX([1]DataVD!$K$166:$K$242,MATCH($J544,[1]DataVD!$I$166:$I$242,0),1)=$M544,2,"")</f>
        <v/>
      </c>
      <c r="E544" s="18" t="str">
        <f t="shared" si="63"/>
        <v/>
      </c>
      <c r="F544" s="18">
        <f t="shared" si="64"/>
        <v>0</v>
      </c>
      <c r="G544" s="18" t="str">
        <f t="shared" si="65"/>
        <v/>
      </c>
      <c r="H544" s="18" t="str">
        <f>IF(INDEX([1]DataVD!$L$166:$L$242,MATCH($J544,[1]DataVD!$I$166:$I$242,0),1)=$M544,5,"")</f>
        <v/>
      </c>
      <c r="I544" s="25" t="str">
        <f t="shared" si="66"/>
        <v/>
      </c>
      <c r="J544" s="18" t="s">
        <v>98</v>
      </c>
      <c r="K544" s="11"/>
      <c r="L544" s="13" t="s">
        <v>32</v>
      </c>
      <c r="M544" s="13">
        <v>0</v>
      </c>
      <c r="N544" s="13">
        <v>0</v>
      </c>
      <c r="O544" s="13">
        <f t="shared" si="60"/>
        <v>0</v>
      </c>
      <c r="P544" s="13">
        <v>0.78</v>
      </c>
      <c r="Q544" s="13">
        <v>0.77</v>
      </c>
      <c r="R544" s="13">
        <f t="shared" si="61"/>
        <v>-1.0000000000000009E-2</v>
      </c>
      <c r="S544" s="13"/>
      <c r="T544" s="13"/>
      <c r="U544" s="13"/>
      <c r="V544" s="13"/>
      <c r="W544" s="13"/>
    </row>
    <row r="545" spans="1:23" hidden="1" x14ac:dyDescent="0.3">
      <c r="A545" s="18" t="str">
        <f>IF(K545="","",MAX($A$15:A544)+1)</f>
        <v/>
      </c>
      <c r="B545" s="18">
        <v>1</v>
      </c>
      <c r="C545" s="18" t="str">
        <f t="shared" si="62"/>
        <v/>
      </c>
      <c r="D545" s="18" t="str">
        <f>IF(INDEX([1]DataVD!$K$166:$K$242,MATCH($J545,[1]DataVD!$I$166:$I$242,0),1)=$M545,2,"")</f>
        <v/>
      </c>
      <c r="E545" s="18" t="str">
        <f t="shared" si="63"/>
        <v/>
      </c>
      <c r="F545" s="18" t="str">
        <f t="shared" si="64"/>
        <v/>
      </c>
      <c r="G545" s="18" t="str">
        <f t="shared" si="65"/>
        <v/>
      </c>
      <c r="H545" s="18" t="str">
        <f>IF(INDEX([1]DataVD!$L$166:$L$242,MATCH($J545,[1]DataVD!$I$166:$I$242,0),1)=$M545,5,"")</f>
        <v/>
      </c>
      <c r="I545" s="25" t="str">
        <f t="shared" si="66"/>
        <v/>
      </c>
      <c r="J545" s="18" t="s">
        <v>98</v>
      </c>
      <c r="K545" s="11"/>
      <c r="L545" s="13" t="s">
        <v>33</v>
      </c>
      <c r="M545" s="13">
        <v>1.66</v>
      </c>
      <c r="N545" s="13">
        <v>1.67</v>
      </c>
      <c r="O545" s="13">
        <f t="shared" si="60"/>
        <v>1.0000000000000009E-2</v>
      </c>
      <c r="P545" s="13">
        <v>0.68</v>
      </c>
      <c r="Q545" s="13">
        <v>0.67</v>
      </c>
      <c r="R545" s="13">
        <f t="shared" si="61"/>
        <v>-1.0000000000000009E-2</v>
      </c>
      <c r="S545" s="13"/>
      <c r="T545" s="13"/>
      <c r="U545" s="13"/>
      <c r="V545" s="13"/>
      <c r="W545" s="13"/>
    </row>
    <row r="546" spans="1:23" hidden="1" x14ac:dyDescent="0.3">
      <c r="A546" s="18" t="str">
        <f>IF(K546="","",MAX($A$15:A545)+1)</f>
        <v/>
      </c>
      <c r="B546" s="18">
        <v>2</v>
      </c>
      <c r="C546" s="18" t="str">
        <f t="shared" si="62"/>
        <v/>
      </c>
      <c r="D546" s="18" t="str">
        <f>IF(INDEX([1]DataVD!$K$166:$K$242,MATCH($J546,[1]DataVD!$I$166:$I$242,0),1)=$M546,2,"")</f>
        <v/>
      </c>
      <c r="E546" s="18" t="str">
        <f t="shared" si="63"/>
        <v/>
      </c>
      <c r="F546" s="18" t="str">
        <f t="shared" si="64"/>
        <v/>
      </c>
      <c r="G546" s="18" t="str">
        <f t="shared" si="65"/>
        <v/>
      </c>
      <c r="H546" s="18" t="str">
        <f>IF(INDEX([1]DataVD!$L$166:$L$242,MATCH($J546,[1]DataVD!$I$166:$I$242,0),1)=$M546,5,"")</f>
        <v/>
      </c>
      <c r="I546" s="25" t="str">
        <f t="shared" si="66"/>
        <v/>
      </c>
      <c r="J546" s="18" t="s">
        <v>98</v>
      </c>
      <c r="K546" s="11"/>
      <c r="L546" s="13" t="s">
        <v>33</v>
      </c>
      <c r="M546" s="13">
        <v>2.06</v>
      </c>
      <c r="N546" s="13">
        <v>2.0299999999999998</v>
      </c>
      <c r="O546" s="13">
        <f t="shared" si="60"/>
        <v>-3.0000000000000249E-2</v>
      </c>
      <c r="P546" s="13">
        <v>-0.25</v>
      </c>
      <c r="Q546" s="13">
        <v>-0.25</v>
      </c>
      <c r="R546" s="13">
        <f t="shared" si="61"/>
        <v>0</v>
      </c>
      <c r="S546" s="13"/>
      <c r="T546" s="13"/>
      <c r="U546" s="13"/>
      <c r="V546" s="13"/>
      <c r="W546" s="13"/>
    </row>
    <row r="547" spans="1:23" x14ac:dyDescent="0.3">
      <c r="A547" s="18" t="str">
        <f>IF(K547="","",MAX($A$15:A546)+1)</f>
        <v/>
      </c>
      <c r="B547" s="18">
        <v>3</v>
      </c>
      <c r="C547" s="18" t="str">
        <f t="shared" si="62"/>
        <v/>
      </c>
      <c r="D547" s="18" t="str">
        <f>IF(INDEX([1]DataVD!$K$166:$K$242,MATCH($J547,[1]DataVD!$I$166:$I$242,0),1)=$M547,2,"")</f>
        <v/>
      </c>
      <c r="E547" s="18" t="str">
        <f t="shared" si="63"/>
        <v/>
      </c>
      <c r="F547" s="18" t="str">
        <f t="shared" si="64"/>
        <v/>
      </c>
      <c r="G547" s="18">
        <f t="shared" si="65"/>
        <v>4</v>
      </c>
      <c r="H547" s="18" t="str">
        <f>IF(INDEX([1]DataVD!$L$166:$L$242,MATCH($J547,[1]DataVD!$I$166:$I$242,0),1)=$M547,5,"")</f>
        <v/>
      </c>
      <c r="I547" s="25" t="str">
        <f t="shared" si="66"/>
        <v/>
      </c>
      <c r="J547" s="18" t="s">
        <v>98</v>
      </c>
      <c r="K547" s="11"/>
      <c r="L547" s="13" t="s">
        <v>33</v>
      </c>
      <c r="M547" s="13">
        <v>5.04</v>
      </c>
      <c r="N547" s="13">
        <v>5.05</v>
      </c>
      <c r="O547" s="13">
        <f t="shared" si="60"/>
        <v>9.9999999999997868E-3</v>
      </c>
      <c r="P547" s="13">
        <v>-0.27</v>
      </c>
      <c r="Q547" s="13">
        <v>-0.28000000000000003</v>
      </c>
      <c r="R547" s="13">
        <f t="shared" si="61"/>
        <v>1.0000000000000009E-2</v>
      </c>
      <c r="S547" s="13"/>
      <c r="T547" s="13"/>
      <c r="U547" s="13"/>
      <c r="V547" s="13"/>
      <c r="W547" s="13"/>
    </row>
    <row r="548" spans="1:23" x14ac:dyDescent="0.3">
      <c r="A548" s="18" t="str">
        <f>IF(K548="","",MAX($A$15:A547)+1)</f>
        <v/>
      </c>
      <c r="B548" s="18">
        <v>4</v>
      </c>
      <c r="C548" s="18" t="str">
        <f t="shared" si="62"/>
        <v/>
      </c>
      <c r="D548" s="18" t="str">
        <f>IF(INDEX([1]DataVD!$K$166:$K$242,MATCH($J548,[1]DataVD!$I$166:$I$242,0),1)=$M548,2,"")</f>
        <v/>
      </c>
      <c r="E548" s="18" t="str">
        <f t="shared" si="63"/>
        <v/>
      </c>
      <c r="F548" s="18" t="str">
        <f t="shared" si="64"/>
        <v/>
      </c>
      <c r="G548" s="18" t="str">
        <f t="shared" si="65"/>
        <v/>
      </c>
      <c r="H548" s="18">
        <f>IF(INDEX([1]DataVD!$L$166:$L$242,MATCH($J548,[1]DataVD!$I$166:$I$242,0),1)=$M548,5,"")</f>
        <v>5</v>
      </c>
      <c r="I548" s="25" t="str">
        <f t="shared" si="66"/>
        <v/>
      </c>
      <c r="J548" s="18" t="s">
        <v>98</v>
      </c>
      <c r="K548" s="11"/>
      <c r="L548" s="13" t="s">
        <v>33</v>
      </c>
      <c r="M548" s="13">
        <v>5.34</v>
      </c>
      <c r="N548" s="13">
        <v>5.3</v>
      </c>
      <c r="O548" s="13">
        <f t="shared" si="60"/>
        <v>-4.0000000000000036E-2</v>
      </c>
      <c r="P548" s="13">
        <v>0.03</v>
      </c>
      <c r="Q548" s="13">
        <v>0.04</v>
      </c>
      <c r="R548" s="13">
        <f t="shared" si="61"/>
        <v>1.0000000000000002E-2</v>
      </c>
      <c r="S548" s="13"/>
      <c r="T548" s="13"/>
      <c r="U548" s="13"/>
      <c r="V548" s="13"/>
      <c r="W548" s="13"/>
    </row>
    <row r="549" spans="1:23" x14ac:dyDescent="0.3">
      <c r="A549" s="18" t="str">
        <f>IF(K549="","",MAX($A$15:A548)+1)</f>
        <v/>
      </c>
      <c r="B549" s="18">
        <v>5</v>
      </c>
      <c r="C549" s="18" t="str">
        <f t="shared" si="62"/>
        <v/>
      </c>
      <c r="D549" s="18" t="str">
        <f>IF(INDEX([1]DataVD!$K$166:$K$242,MATCH($J549,[1]DataVD!$I$166:$I$242,0),1)=$M549,2,"")</f>
        <v/>
      </c>
      <c r="E549" s="18" t="str">
        <f t="shared" si="63"/>
        <v/>
      </c>
      <c r="F549" s="18" t="str">
        <f t="shared" si="64"/>
        <v/>
      </c>
      <c r="G549" s="18" t="str">
        <f t="shared" si="65"/>
        <v/>
      </c>
      <c r="H549" s="18" t="str">
        <f>IF(INDEX([1]DataVD!$L$166:$L$242,MATCH($J549,[1]DataVD!$I$166:$I$242,0),1)=$M549,5,"")</f>
        <v/>
      </c>
      <c r="I549" s="25">
        <f t="shared" si="66"/>
        <v>6</v>
      </c>
      <c r="J549" s="18" t="s">
        <v>98</v>
      </c>
      <c r="K549" s="11"/>
      <c r="L549" s="13" t="s">
        <v>33</v>
      </c>
      <c r="M549" s="13">
        <v>3.34</v>
      </c>
      <c r="N549" s="13">
        <v>3.37</v>
      </c>
      <c r="O549" s="13">
        <f t="shared" si="60"/>
        <v>3.0000000000000249E-2</v>
      </c>
      <c r="P549" s="13">
        <v>0.04</v>
      </c>
      <c r="Q549" s="13">
        <v>0.05</v>
      </c>
      <c r="R549" s="13">
        <f t="shared" si="61"/>
        <v>1.0000000000000002E-2</v>
      </c>
      <c r="S549" s="13"/>
      <c r="T549" s="13"/>
      <c r="U549" s="13"/>
      <c r="V549" s="13"/>
      <c r="W549" s="13"/>
    </row>
    <row r="550" spans="1:23" x14ac:dyDescent="0.3">
      <c r="A550" s="19">
        <f>IF(K550="","",MAX($A$15:A549)+1)</f>
        <v>50</v>
      </c>
      <c r="B550" s="19">
        <v>5</v>
      </c>
      <c r="C550" s="19">
        <f t="shared" si="62"/>
        <v>1</v>
      </c>
      <c r="D550" s="19" t="str">
        <f>IF(INDEX([1]DataVD!$K$166:$K$242,MATCH($J550,[1]DataVD!$I$166:$I$242,0),1)=$M550,2,"")</f>
        <v/>
      </c>
      <c r="E550" s="19" t="str">
        <f t="shared" si="63"/>
        <v/>
      </c>
      <c r="F550" s="19" t="str">
        <f t="shared" si="64"/>
        <v/>
      </c>
      <c r="G550" s="19" t="str">
        <f t="shared" si="65"/>
        <v/>
      </c>
      <c r="H550" s="19" t="str">
        <f>IF(INDEX([1]DataVD!$L$166:$L$242,MATCH($J550,[1]DataVD!$I$166:$I$242,0),1)=$M550,5,"")</f>
        <v/>
      </c>
      <c r="I550" s="25" t="str">
        <f t="shared" si="66"/>
        <v/>
      </c>
      <c r="J550" s="18" t="s">
        <v>41</v>
      </c>
      <c r="K550" s="15">
        <v>865.94</v>
      </c>
      <c r="L550" s="16" t="s">
        <v>31</v>
      </c>
      <c r="M550" s="16">
        <v>2.62</v>
      </c>
      <c r="N550" s="16">
        <v>2.58</v>
      </c>
      <c r="O550" s="16">
        <f t="shared" si="60"/>
        <v>-4.0000000000000036E-2</v>
      </c>
      <c r="P550" s="16">
        <v>0.05</v>
      </c>
      <c r="Q550" s="16">
        <v>0.05</v>
      </c>
      <c r="R550" s="16">
        <f t="shared" si="61"/>
        <v>0</v>
      </c>
      <c r="S550" s="16">
        <v>2.71</v>
      </c>
      <c r="T550" s="16">
        <v>13.71</v>
      </c>
      <c r="U550" s="16">
        <v>4.09</v>
      </c>
      <c r="V550" s="16">
        <v>4.49</v>
      </c>
      <c r="W550" s="16"/>
    </row>
    <row r="551" spans="1:23" hidden="1" x14ac:dyDescent="0.3">
      <c r="A551" s="19" t="str">
        <f>IF(K551="","",MAX($A$15:A550)+1)</f>
        <v/>
      </c>
      <c r="B551" s="19">
        <v>4</v>
      </c>
      <c r="C551" s="19" t="str">
        <f t="shared" si="62"/>
        <v/>
      </c>
      <c r="D551" s="19" t="str">
        <f>IF(INDEX([1]DataVD!$K$166:$K$242,MATCH($J551,[1]DataVD!$I$166:$I$242,0),1)=$M551,2,"")</f>
        <v/>
      </c>
      <c r="E551" s="19" t="str">
        <f t="shared" si="63"/>
        <v/>
      </c>
      <c r="F551" s="19" t="str">
        <f t="shared" si="64"/>
        <v/>
      </c>
      <c r="G551" s="19" t="str">
        <f t="shared" si="65"/>
        <v/>
      </c>
      <c r="H551" s="19" t="str">
        <f>IF(INDEX([1]DataVD!$L$166:$L$242,MATCH($J551,[1]DataVD!$I$166:$I$242,0),1)=$M551,5,"")</f>
        <v/>
      </c>
      <c r="I551" s="25" t="str">
        <f t="shared" si="66"/>
        <v/>
      </c>
      <c r="J551" s="18" t="s">
        <v>41</v>
      </c>
      <c r="K551" s="14"/>
      <c r="L551" s="16" t="s">
        <v>31</v>
      </c>
      <c r="M551" s="16">
        <v>3.73</v>
      </c>
      <c r="N551" s="16">
        <v>3.74</v>
      </c>
      <c r="O551" s="16">
        <f t="shared" si="60"/>
        <v>1.0000000000000231E-2</v>
      </c>
      <c r="P551" s="16">
        <v>0.05</v>
      </c>
      <c r="Q551" s="16">
        <v>0.06</v>
      </c>
      <c r="R551" s="16">
        <f t="shared" si="61"/>
        <v>9.999999999999995E-3</v>
      </c>
      <c r="S551" s="16"/>
      <c r="T551" s="16"/>
      <c r="U551" s="16"/>
      <c r="V551" s="16"/>
      <c r="W551" s="16"/>
    </row>
    <row r="552" spans="1:23" x14ac:dyDescent="0.3">
      <c r="A552" s="19" t="str">
        <f>IF(K552="","",MAX($A$15:A551)+1)</f>
        <v/>
      </c>
      <c r="B552" s="19">
        <v>3</v>
      </c>
      <c r="C552" s="19" t="str">
        <f t="shared" si="62"/>
        <v/>
      </c>
      <c r="D552" s="19">
        <f>IF(INDEX([1]DataVD!$K$166:$K$242,MATCH($J552,[1]DataVD!$I$166:$I$242,0),1)=$M552,2,"")</f>
        <v>2</v>
      </c>
      <c r="E552" s="19" t="str">
        <f t="shared" si="63"/>
        <v/>
      </c>
      <c r="F552" s="19" t="str">
        <f t="shared" si="64"/>
        <v/>
      </c>
      <c r="G552" s="19" t="str">
        <f t="shared" si="65"/>
        <v/>
      </c>
      <c r="H552" s="19" t="str">
        <f>IF(INDEX([1]DataVD!$L$166:$L$242,MATCH($J552,[1]DataVD!$I$166:$I$242,0),1)=$M552,5,"")</f>
        <v/>
      </c>
      <c r="I552" s="25" t="str">
        <f t="shared" si="66"/>
        <v/>
      </c>
      <c r="J552" s="18" t="s">
        <v>41</v>
      </c>
      <c r="K552" s="14"/>
      <c r="L552" s="16" t="s">
        <v>31</v>
      </c>
      <c r="M552" s="16">
        <v>4.09</v>
      </c>
      <c r="N552" s="16">
        <v>4.0999999999999996</v>
      </c>
      <c r="O552" s="16">
        <f t="shared" si="60"/>
        <v>9.9999999999997868E-3</v>
      </c>
      <c r="P552" s="16">
        <v>0.86</v>
      </c>
      <c r="Q552" s="16">
        <v>0.87</v>
      </c>
      <c r="R552" s="16">
        <f t="shared" si="61"/>
        <v>1.0000000000000009E-2</v>
      </c>
      <c r="S552" s="16"/>
      <c r="T552" s="16"/>
      <c r="U552" s="16"/>
      <c r="V552" s="16"/>
      <c r="W552" s="16"/>
    </row>
    <row r="553" spans="1:23" x14ac:dyDescent="0.3">
      <c r="A553" s="19" t="str">
        <f>IF(K553="","",MAX($A$15:A552)+1)</f>
        <v/>
      </c>
      <c r="B553" s="19">
        <v>2</v>
      </c>
      <c r="C553" s="19" t="str">
        <f t="shared" si="62"/>
        <v/>
      </c>
      <c r="D553" s="19" t="str">
        <f>IF(INDEX([1]DataVD!$K$166:$K$242,MATCH($J553,[1]DataVD!$I$166:$I$242,0),1)=$M553,2,"")</f>
        <v/>
      </c>
      <c r="E553" s="19">
        <f t="shared" si="63"/>
        <v>3</v>
      </c>
      <c r="F553" s="19" t="str">
        <f t="shared" si="64"/>
        <v/>
      </c>
      <c r="G553" s="19" t="str">
        <f t="shared" si="65"/>
        <v/>
      </c>
      <c r="H553" s="19" t="str">
        <f>IF(INDEX([1]DataVD!$L$166:$L$242,MATCH($J553,[1]DataVD!$I$166:$I$242,0),1)=$M553,5,"")</f>
        <v/>
      </c>
      <c r="I553" s="25" t="str">
        <f t="shared" si="66"/>
        <v/>
      </c>
      <c r="J553" s="18" t="s">
        <v>41</v>
      </c>
      <c r="K553" s="14"/>
      <c r="L553" s="16" t="s">
        <v>31</v>
      </c>
      <c r="M553" s="16">
        <v>3.97</v>
      </c>
      <c r="N553" s="16">
        <v>4</v>
      </c>
      <c r="O553" s="16">
        <f t="shared" si="60"/>
        <v>2.9999999999999805E-2</v>
      </c>
      <c r="P553" s="16">
        <v>0.28999999999999998</v>
      </c>
      <c r="Q553" s="16">
        <v>0.28999999999999998</v>
      </c>
      <c r="R553" s="16">
        <f t="shared" si="61"/>
        <v>0</v>
      </c>
      <c r="S553" s="16"/>
      <c r="T553" s="16"/>
      <c r="U553" s="16"/>
      <c r="V553" s="16"/>
      <c r="W553" s="16"/>
    </row>
    <row r="554" spans="1:23" hidden="1" x14ac:dyDescent="0.3">
      <c r="A554" s="19" t="str">
        <f>IF(K554="","",MAX($A$15:A553)+1)</f>
        <v/>
      </c>
      <c r="B554" s="19">
        <v>1</v>
      </c>
      <c r="C554" s="19" t="str">
        <f t="shared" si="62"/>
        <v/>
      </c>
      <c r="D554" s="19" t="str">
        <f>IF(INDEX([1]DataVD!$K$166:$K$242,MATCH($J554,[1]DataVD!$I$166:$I$242,0),1)=$M554,2,"")</f>
        <v/>
      </c>
      <c r="E554" s="19" t="str">
        <f t="shared" si="63"/>
        <v/>
      </c>
      <c r="F554" s="19" t="str">
        <f t="shared" si="64"/>
        <v/>
      </c>
      <c r="G554" s="19" t="str">
        <f t="shared" si="65"/>
        <v/>
      </c>
      <c r="H554" s="19" t="str">
        <f>IF(INDEX([1]DataVD!$L$166:$L$242,MATCH($J554,[1]DataVD!$I$166:$I$242,0),1)=$M554,5,"")</f>
        <v/>
      </c>
      <c r="I554" s="25" t="str">
        <f t="shared" si="66"/>
        <v/>
      </c>
      <c r="J554" s="18" t="s">
        <v>41</v>
      </c>
      <c r="K554" s="14"/>
      <c r="L554" s="16" t="s">
        <v>31</v>
      </c>
      <c r="M554" s="16">
        <v>3.73</v>
      </c>
      <c r="N554" s="16">
        <v>3.76</v>
      </c>
      <c r="O554" s="16">
        <f t="shared" si="60"/>
        <v>2.9999999999999805E-2</v>
      </c>
      <c r="P554" s="16">
        <v>-0.25</v>
      </c>
      <c r="Q554" s="16">
        <v>-0.24</v>
      </c>
      <c r="R554" s="16">
        <f t="shared" si="61"/>
        <v>-1.0000000000000009E-2</v>
      </c>
      <c r="S554" s="16"/>
      <c r="T554" s="16"/>
      <c r="U554" s="16"/>
      <c r="V554" s="16"/>
      <c r="W554" s="16"/>
    </row>
    <row r="555" spans="1:23" x14ac:dyDescent="0.3">
      <c r="A555" s="19" t="str">
        <f>IF(K555="","",MAX($A$15:A554)+1)</f>
        <v/>
      </c>
      <c r="B555" s="19">
        <v>0</v>
      </c>
      <c r="C555" s="19" t="str">
        <f t="shared" si="62"/>
        <v/>
      </c>
      <c r="D555" s="19" t="str">
        <f>IF(INDEX([1]DataVD!$K$166:$K$242,MATCH($J555,[1]DataVD!$I$166:$I$242,0),1)=$M555,2,"")</f>
        <v/>
      </c>
      <c r="E555" s="19" t="str">
        <f t="shared" si="63"/>
        <v/>
      </c>
      <c r="F555" s="19">
        <f t="shared" si="64"/>
        <v>0</v>
      </c>
      <c r="G555" s="19" t="str">
        <f t="shared" si="65"/>
        <v/>
      </c>
      <c r="H555" s="19" t="str">
        <f>IF(INDEX([1]DataVD!$L$166:$L$242,MATCH($J555,[1]DataVD!$I$166:$I$242,0),1)=$M555,5,"")</f>
        <v/>
      </c>
      <c r="I555" s="25" t="str">
        <f t="shared" si="66"/>
        <v/>
      </c>
      <c r="J555" s="18" t="s">
        <v>41</v>
      </c>
      <c r="K555" s="14"/>
      <c r="L555" s="16" t="s">
        <v>32</v>
      </c>
      <c r="M555" s="16">
        <v>0</v>
      </c>
      <c r="N555" s="16">
        <v>0</v>
      </c>
      <c r="O555" s="16">
        <f t="shared" si="60"/>
        <v>0</v>
      </c>
      <c r="P555" s="16">
        <v>-0.24</v>
      </c>
      <c r="Q555" s="16">
        <v>-0.23</v>
      </c>
      <c r="R555" s="16">
        <f t="shared" si="61"/>
        <v>-9.9999999999999811E-3</v>
      </c>
      <c r="S555" s="16"/>
      <c r="T555" s="16"/>
      <c r="U555" s="16"/>
      <c r="V555" s="16"/>
      <c r="W555" s="16"/>
    </row>
    <row r="556" spans="1:23" hidden="1" x14ac:dyDescent="0.3">
      <c r="A556" s="19" t="str">
        <f>IF(K556="","",MAX($A$15:A555)+1)</f>
        <v/>
      </c>
      <c r="B556" s="19">
        <v>1</v>
      </c>
      <c r="C556" s="19" t="str">
        <f t="shared" si="62"/>
        <v/>
      </c>
      <c r="D556" s="19" t="str">
        <f>IF(INDEX([1]DataVD!$K$166:$K$242,MATCH($J556,[1]DataVD!$I$166:$I$242,0),1)=$M556,2,"")</f>
        <v/>
      </c>
      <c r="E556" s="19" t="str">
        <f t="shared" si="63"/>
        <v/>
      </c>
      <c r="F556" s="19" t="str">
        <f t="shared" si="64"/>
        <v/>
      </c>
      <c r="G556" s="19" t="str">
        <f t="shared" si="65"/>
        <v/>
      </c>
      <c r="H556" s="19" t="str">
        <f>IF(INDEX([1]DataVD!$L$166:$L$242,MATCH($J556,[1]DataVD!$I$166:$I$242,0),1)=$M556,5,"")</f>
        <v/>
      </c>
      <c r="I556" s="25" t="str">
        <f t="shared" si="66"/>
        <v/>
      </c>
      <c r="J556" s="18" t="s">
        <v>41</v>
      </c>
      <c r="K556" s="14"/>
      <c r="L556" s="16" t="s">
        <v>33</v>
      </c>
      <c r="M556" s="16">
        <v>0.64</v>
      </c>
      <c r="N556" s="16">
        <v>0.66</v>
      </c>
      <c r="O556" s="16">
        <f t="shared" si="60"/>
        <v>2.0000000000000018E-2</v>
      </c>
      <c r="P556" s="16">
        <v>0.28999999999999998</v>
      </c>
      <c r="Q556" s="16">
        <v>0.28000000000000003</v>
      </c>
      <c r="R556" s="16">
        <f t="shared" si="61"/>
        <v>-9.9999999999999534E-3</v>
      </c>
      <c r="S556" s="16"/>
      <c r="T556" s="16"/>
      <c r="U556" s="16"/>
      <c r="V556" s="16"/>
      <c r="W556" s="16"/>
    </row>
    <row r="557" spans="1:23" hidden="1" x14ac:dyDescent="0.3">
      <c r="A557" s="19" t="str">
        <f>IF(K557="","",MAX($A$15:A556)+1)</f>
        <v/>
      </c>
      <c r="B557" s="19">
        <v>2</v>
      </c>
      <c r="C557" s="19" t="str">
        <f t="shared" si="62"/>
        <v/>
      </c>
      <c r="D557" s="19" t="str">
        <f>IF(INDEX([1]DataVD!$K$166:$K$242,MATCH($J557,[1]DataVD!$I$166:$I$242,0),1)=$M557,2,"")</f>
        <v/>
      </c>
      <c r="E557" s="19" t="str">
        <f t="shared" si="63"/>
        <v/>
      </c>
      <c r="F557" s="19" t="str">
        <f t="shared" si="64"/>
        <v/>
      </c>
      <c r="G557" s="19" t="str">
        <f t="shared" si="65"/>
        <v/>
      </c>
      <c r="H557" s="19" t="str">
        <f>IF(INDEX([1]DataVD!$L$166:$L$242,MATCH($J557,[1]DataVD!$I$166:$I$242,0),1)=$M557,5,"")</f>
        <v/>
      </c>
      <c r="I557" s="25" t="str">
        <f t="shared" si="66"/>
        <v/>
      </c>
      <c r="J557" s="18" t="s">
        <v>41</v>
      </c>
      <c r="K557" s="14"/>
      <c r="L557" s="16" t="s">
        <v>33</v>
      </c>
      <c r="M557" s="16">
        <v>3.72</v>
      </c>
      <c r="N557" s="16">
        <v>3.75</v>
      </c>
      <c r="O557" s="16">
        <f t="shared" si="60"/>
        <v>2.9999999999999805E-2</v>
      </c>
      <c r="P557" s="16">
        <v>0.28999999999999998</v>
      </c>
      <c r="Q557" s="16">
        <v>0.27</v>
      </c>
      <c r="R557" s="16">
        <f t="shared" si="61"/>
        <v>-1.9999999999999962E-2</v>
      </c>
      <c r="S557" s="16"/>
      <c r="T557" s="16"/>
      <c r="U557" s="16"/>
      <c r="V557" s="16"/>
      <c r="W557" s="16"/>
    </row>
    <row r="558" spans="1:23" x14ac:dyDescent="0.3">
      <c r="A558" s="19" t="str">
        <f>IF(K558="","",MAX($A$15:A557)+1)</f>
        <v/>
      </c>
      <c r="B558" s="19">
        <v>3</v>
      </c>
      <c r="C558" s="19" t="str">
        <f t="shared" si="62"/>
        <v/>
      </c>
      <c r="D558" s="19" t="str">
        <f>IF(INDEX([1]DataVD!$K$166:$K$242,MATCH($J558,[1]DataVD!$I$166:$I$242,0),1)=$M558,2,"")</f>
        <v/>
      </c>
      <c r="E558" s="19" t="str">
        <f t="shared" si="63"/>
        <v/>
      </c>
      <c r="F558" s="19" t="str">
        <f t="shared" si="64"/>
        <v/>
      </c>
      <c r="G558" s="19">
        <f t="shared" si="65"/>
        <v>4</v>
      </c>
      <c r="H558" s="19" t="str">
        <f>IF(INDEX([1]DataVD!$L$166:$L$242,MATCH($J558,[1]DataVD!$I$166:$I$242,0),1)=$M558,5,"")</f>
        <v/>
      </c>
      <c r="I558" s="25" t="str">
        <f t="shared" si="66"/>
        <v/>
      </c>
      <c r="J558" s="18" t="s">
        <v>41</v>
      </c>
      <c r="K558" s="14"/>
      <c r="L558" s="16" t="s">
        <v>33</v>
      </c>
      <c r="M558" s="16">
        <v>4.1900000000000004</v>
      </c>
      <c r="N558" s="16">
        <v>4.16</v>
      </c>
      <c r="O558" s="16">
        <f t="shared" si="60"/>
        <v>-3.0000000000000249E-2</v>
      </c>
      <c r="P558" s="16">
        <v>0.28999999999999998</v>
      </c>
      <c r="Q558" s="16">
        <v>0.31</v>
      </c>
      <c r="R558" s="16">
        <f t="shared" si="61"/>
        <v>2.0000000000000018E-2</v>
      </c>
      <c r="S558" s="16"/>
      <c r="T558" s="16"/>
      <c r="U558" s="16"/>
      <c r="V558" s="16"/>
      <c r="W558" s="16"/>
    </row>
    <row r="559" spans="1:23" x14ac:dyDescent="0.3">
      <c r="A559" s="19" t="str">
        <f>IF(K559="","",MAX($A$15:A558)+1)</f>
        <v/>
      </c>
      <c r="B559" s="19">
        <v>4</v>
      </c>
      <c r="C559" s="19" t="str">
        <f t="shared" si="62"/>
        <v/>
      </c>
      <c r="D559" s="19" t="str">
        <f>IF(INDEX([1]DataVD!$K$166:$K$242,MATCH($J559,[1]DataVD!$I$166:$I$242,0),1)=$M559,2,"")</f>
        <v/>
      </c>
      <c r="E559" s="19" t="str">
        <f t="shared" si="63"/>
        <v/>
      </c>
      <c r="F559" s="19" t="str">
        <f t="shared" si="64"/>
        <v/>
      </c>
      <c r="G559" s="19" t="str">
        <f t="shared" si="65"/>
        <v/>
      </c>
      <c r="H559" s="19">
        <f>IF(INDEX([1]DataVD!$L$166:$L$242,MATCH($J559,[1]DataVD!$I$166:$I$242,0),1)=$M559,5,"")</f>
        <v>5</v>
      </c>
      <c r="I559" s="25" t="str">
        <f t="shared" si="66"/>
        <v/>
      </c>
      <c r="J559" s="18" t="s">
        <v>41</v>
      </c>
      <c r="K559" s="14"/>
      <c r="L559" s="16" t="s">
        <v>33</v>
      </c>
      <c r="M559" s="16">
        <v>4.49</v>
      </c>
      <c r="N559" s="16">
        <v>4.5199999999999996</v>
      </c>
      <c r="O559" s="16">
        <f t="shared" si="60"/>
        <v>2.9999999999999361E-2</v>
      </c>
      <c r="P559" s="16">
        <v>0.6</v>
      </c>
      <c r="Q559" s="16">
        <v>0.59</v>
      </c>
      <c r="R559" s="16">
        <f t="shared" si="61"/>
        <v>-1.0000000000000009E-2</v>
      </c>
      <c r="S559" s="16"/>
      <c r="T559" s="16"/>
      <c r="U559" s="16"/>
      <c r="V559" s="16"/>
      <c r="W559" s="16"/>
    </row>
    <row r="560" spans="1:23" hidden="1" x14ac:dyDescent="0.3">
      <c r="A560" s="19" t="str">
        <f>IF(K560="","",MAX($A$15:A559)+1)</f>
        <v/>
      </c>
      <c r="B560" s="19">
        <v>5</v>
      </c>
      <c r="C560" s="19" t="str">
        <f t="shared" si="62"/>
        <v/>
      </c>
      <c r="D560" s="19" t="str">
        <f>IF(INDEX([1]DataVD!$K$166:$K$242,MATCH($J560,[1]DataVD!$I$166:$I$242,0),1)=$M560,2,"")</f>
        <v/>
      </c>
      <c r="E560" s="19" t="str">
        <f t="shared" si="63"/>
        <v/>
      </c>
      <c r="F560" s="19" t="str">
        <f t="shared" si="64"/>
        <v/>
      </c>
      <c r="G560" s="19" t="str">
        <f t="shared" si="65"/>
        <v/>
      </c>
      <c r="H560" s="19" t="str">
        <f>IF(INDEX([1]DataVD!$L$166:$L$242,MATCH($J560,[1]DataVD!$I$166:$I$242,0),1)=$M560,5,"")</f>
        <v/>
      </c>
      <c r="I560" s="25" t="str">
        <f t="shared" si="66"/>
        <v/>
      </c>
      <c r="J560" s="18" t="s">
        <v>41</v>
      </c>
      <c r="K560" s="14"/>
      <c r="L560" s="16" t="s">
        <v>33</v>
      </c>
      <c r="M560" s="16">
        <v>3.72</v>
      </c>
      <c r="N560" s="16">
        <v>3.69</v>
      </c>
      <c r="O560" s="16">
        <f t="shared" si="60"/>
        <v>-3.0000000000000249E-2</v>
      </c>
      <c r="P560" s="16">
        <v>0.59</v>
      </c>
      <c r="Q560" s="16">
        <v>0.57999999999999996</v>
      </c>
      <c r="R560" s="16">
        <f t="shared" si="61"/>
        <v>-1.0000000000000009E-2</v>
      </c>
      <c r="S560" s="16"/>
      <c r="T560" s="16"/>
      <c r="U560" s="16"/>
      <c r="V560" s="16"/>
      <c r="W560" s="16"/>
    </row>
    <row r="561" spans="1:23" x14ac:dyDescent="0.3">
      <c r="A561" s="19" t="str">
        <f>IF(K561="","",MAX($A$15:A560)+1)</f>
        <v/>
      </c>
      <c r="B561" s="19">
        <v>6</v>
      </c>
      <c r="C561" s="19" t="str">
        <f t="shared" si="62"/>
        <v/>
      </c>
      <c r="D561" s="19" t="str">
        <f>IF(INDEX([1]DataVD!$K$166:$K$242,MATCH($J561,[1]DataVD!$I$166:$I$242,0),1)=$M561,2,"")</f>
        <v/>
      </c>
      <c r="E561" s="19" t="str">
        <f t="shared" si="63"/>
        <v/>
      </c>
      <c r="F561" s="19" t="str">
        <f t="shared" si="64"/>
        <v/>
      </c>
      <c r="G561" s="19" t="str">
        <f t="shared" si="65"/>
        <v/>
      </c>
      <c r="H561" s="19" t="str">
        <f>IF(INDEX([1]DataVD!$L$166:$L$242,MATCH($J561,[1]DataVD!$I$166:$I$242,0),1)=$M561,5,"")</f>
        <v/>
      </c>
      <c r="I561" s="25">
        <f t="shared" si="66"/>
        <v>6</v>
      </c>
      <c r="J561" s="18" t="s">
        <v>41</v>
      </c>
      <c r="K561" s="14"/>
      <c r="L561" s="16" t="s">
        <v>33</v>
      </c>
      <c r="M561" s="16">
        <v>2.4900000000000002</v>
      </c>
      <c r="N561" s="16">
        <v>2.5299999999999998</v>
      </c>
      <c r="O561" s="16">
        <f t="shared" si="60"/>
        <v>3.9999999999999591E-2</v>
      </c>
      <c r="P561" s="16">
        <v>0.59</v>
      </c>
      <c r="Q561" s="16">
        <v>0.57999999999999996</v>
      </c>
      <c r="R561" s="16">
        <f t="shared" si="61"/>
        <v>-1.0000000000000009E-2</v>
      </c>
      <c r="S561" s="16"/>
      <c r="T561" s="16"/>
      <c r="U561" s="16"/>
      <c r="V561" s="16"/>
      <c r="W561" s="16"/>
    </row>
    <row r="562" spans="1:23" x14ac:dyDescent="0.3">
      <c r="A562" s="18">
        <f>IF(K562="","",MAX($A$15:A561)+1)</f>
        <v>51</v>
      </c>
      <c r="B562" s="18">
        <v>5</v>
      </c>
      <c r="C562" s="18">
        <f t="shared" si="62"/>
        <v>1</v>
      </c>
      <c r="D562" s="18" t="str">
        <f>IF(INDEX([1]DataVD!$K$166:$K$242,MATCH($J562,[1]DataVD!$I$166:$I$242,0),1)=$M562,2,"")</f>
        <v/>
      </c>
      <c r="E562" s="18" t="str">
        <f t="shared" si="63"/>
        <v/>
      </c>
      <c r="F562" s="18" t="str">
        <f t="shared" si="64"/>
        <v/>
      </c>
      <c r="G562" s="18" t="str">
        <f t="shared" si="65"/>
        <v/>
      </c>
      <c r="H562" s="18" t="str">
        <f>IF(INDEX([1]DataVD!$L$166:$L$242,MATCH($J562,[1]DataVD!$I$166:$I$242,0),1)=$M562,5,"")</f>
        <v/>
      </c>
      <c r="I562" s="25" t="str">
        <f t="shared" si="66"/>
        <v/>
      </c>
      <c r="J562" s="18" t="s">
        <v>99</v>
      </c>
      <c r="K562" s="12">
        <v>880</v>
      </c>
      <c r="L562" s="13" t="s">
        <v>31</v>
      </c>
      <c r="M562" s="13">
        <v>3.81</v>
      </c>
      <c r="N562" s="13">
        <v>3.85</v>
      </c>
      <c r="O562" s="13">
        <f t="shared" si="60"/>
        <v>4.0000000000000036E-2</v>
      </c>
      <c r="P562" s="13">
        <v>-0.3</v>
      </c>
      <c r="Q562" s="13">
        <v>-0.28000000000000003</v>
      </c>
      <c r="R562" s="13">
        <f t="shared" si="61"/>
        <v>-1.9999999999999962E-2</v>
      </c>
      <c r="S562" s="13">
        <v>3.8</v>
      </c>
      <c r="T562" s="13">
        <v>17.34</v>
      </c>
      <c r="U562" s="13">
        <v>5.81</v>
      </c>
      <c r="V562" s="13">
        <v>5.89</v>
      </c>
      <c r="W562" s="13"/>
    </row>
    <row r="563" spans="1:23" x14ac:dyDescent="0.3">
      <c r="A563" s="18" t="str">
        <f>IF(K563="","",MAX($A$15:A562)+1)</f>
        <v/>
      </c>
      <c r="B563" s="18">
        <v>4</v>
      </c>
      <c r="C563" s="18" t="str">
        <f t="shared" si="62"/>
        <v/>
      </c>
      <c r="D563" s="18">
        <f>IF(INDEX([1]DataVD!$K$166:$K$242,MATCH($J563,[1]DataVD!$I$166:$I$242,0),1)=$M563,2,"")</f>
        <v>2</v>
      </c>
      <c r="E563" s="18" t="str">
        <f t="shared" si="63"/>
        <v/>
      </c>
      <c r="F563" s="18" t="str">
        <f t="shared" si="64"/>
        <v/>
      </c>
      <c r="G563" s="18" t="str">
        <f t="shared" si="65"/>
        <v/>
      </c>
      <c r="H563" s="18" t="str">
        <f>IF(INDEX([1]DataVD!$L$166:$L$242,MATCH($J563,[1]DataVD!$I$166:$I$242,0),1)=$M563,5,"")</f>
        <v/>
      </c>
      <c r="I563" s="25" t="str">
        <f t="shared" si="66"/>
        <v/>
      </c>
      <c r="J563" s="18" t="s">
        <v>99</v>
      </c>
      <c r="K563" s="11"/>
      <c r="L563" s="13" t="s">
        <v>31</v>
      </c>
      <c r="M563" s="13">
        <v>5.81</v>
      </c>
      <c r="N563" s="13">
        <v>5.83</v>
      </c>
      <c r="O563" s="13">
        <f t="shared" si="60"/>
        <v>2.0000000000000462E-2</v>
      </c>
      <c r="P563" s="13">
        <v>-0.28999999999999998</v>
      </c>
      <c r="Q563" s="13">
        <v>-0.31</v>
      </c>
      <c r="R563" s="13">
        <f t="shared" si="61"/>
        <v>2.0000000000000018E-2</v>
      </c>
      <c r="S563" s="13"/>
      <c r="T563" s="13"/>
      <c r="U563" s="13"/>
      <c r="V563" s="13"/>
      <c r="W563" s="13"/>
    </row>
    <row r="564" spans="1:23" x14ac:dyDescent="0.3">
      <c r="A564" s="18" t="str">
        <f>IF(K564="","",MAX($A$15:A563)+1)</f>
        <v/>
      </c>
      <c r="B564" s="18">
        <v>3</v>
      </c>
      <c r="C564" s="18" t="str">
        <f t="shared" si="62"/>
        <v/>
      </c>
      <c r="D564" s="18" t="str">
        <f>IF(INDEX([1]DataVD!$K$166:$K$242,MATCH($J564,[1]DataVD!$I$166:$I$242,0),1)=$M564,2,"")</f>
        <v/>
      </c>
      <c r="E564" s="18">
        <f t="shared" si="63"/>
        <v>3</v>
      </c>
      <c r="F564" s="18" t="str">
        <f t="shared" si="64"/>
        <v/>
      </c>
      <c r="G564" s="18" t="str">
        <f t="shared" si="65"/>
        <v/>
      </c>
      <c r="H564" s="18" t="str">
        <f>IF(INDEX([1]DataVD!$L$166:$L$242,MATCH($J564,[1]DataVD!$I$166:$I$242,0),1)=$M564,5,"")</f>
        <v/>
      </c>
      <c r="I564" s="25" t="str">
        <f t="shared" si="66"/>
        <v/>
      </c>
      <c r="J564" s="18" t="s">
        <v>99</v>
      </c>
      <c r="K564" s="11"/>
      <c r="L564" s="13" t="s">
        <v>31</v>
      </c>
      <c r="M564" s="13">
        <v>5.51</v>
      </c>
      <c r="N564" s="13">
        <v>5.53</v>
      </c>
      <c r="O564" s="13">
        <f t="shared" si="60"/>
        <v>2.0000000000000462E-2</v>
      </c>
      <c r="P564" s="13">
        <v>-0.59</v>
      </c>
      <c r="Q564" s="13">
        <v>-0.56999999999999995</v>
      </c>
      <c r="R564" s="13">
        <f t="shared" si="61"/>
        <v>-2.0000000000000018E-2</v>
      </c>
      <c r="S564" s="13"/>
      <c r="T564" s="13"/>
      <c r="U564" s="13"/>
      <c r="V564" s="13"/>
      <c r="W564" s="13"/>
    </row>
    <row r="565" spans="1:23" hidden="1" x14ac:dyDescent="0.3">
      <c r="A565" s="18" t="str">
        <f>IF(K565="","",MAX($A$15:A564)+1)</f>
        <v/>
      </c>
      <c r="B565" s="18">
        <v>2</v>
      </c>
      <c r="C565" s="18" t="str">
        <f t="shared" si="62"/>
        <v/>
      </c>
      <c r="D565" s="18" t="str">
        <f>IF(INDEX([1]DataVD!$K$166:$K$242,MATCH($J565,[1]DataVD!$I$166:$I$242,0),1)=$M565,2,"")</f>
        <v/>
      </c>
      <c r="E565" s="18" t="str">
        <f t="shared" si="63"/>
        <v/>
      </c>
      <c r="F565" s="18" t="str">
        <f t="shared" si="64"/>
        <v/>
      </c>
      <c r="G565" s="18" t="str">
        <f t="shared" si="65"/>
        <v/>
      </c>
      <c r="H565" s="18" t="str">
        <f>IF(INDEX([1]DataVD!$L$166:$L$242,MATCH($J565,[1]DataVD!$I$166:$I$242,0),1)=$M565,5,"")</f>
        <v/>
      </c>
      <c r="I565" s="25" t="str">
        <f t="shared" si="66"/>
        <v/>
      </c>
      <c r="J565" s="18" t="s">
        <v>99</v>
      </c>
      <c r="K565" s="11"/>
      <c r="L565" s="13" t="s">
        <v>31</v>
      </c>
      <c r="M565" s="13">
        <v>3.26</v>
      </c>
      <c r="N565" s="13">
        <v>3.22</v>
      </c>
      <c r="O565" s="13">
        <f t="shared" si="60"/>
        <v>-3.9999999999999591E-2</v>
      </c>
      <c r="P565" s="13">
        <v>-0.6</v>
      </c>
      <c r="Q565" s="13">
        <v>-0.57999999999999996</v>
      </c>
      <c r="R565" s="13">
        <f t="shared" si="61"/>
        <v>-2.0000000000000018E-2</v>
      </c>
      <c r="S565" s="13"/>
      <c r="T565" s="13"/>
      <c r="U565" s="13"/>
      <c r="V565" s="13"/>
      <c r="W565" s="13"/>
    </row>
    <row r="566" spans="1:23" hidden="1" x14ac:dyDescent="0.3">
      <c r="A566" s="18" t="str">
        <f>IF(K566="","",MAX($A$15:A565)+1)</f>
        <v/>
      </c>
      <c r="B566" s="18">
        <v>1</v>
      </c>
      <c r="C566" s="18" t="str">
        <f t="shared" si="62"/>
        <v/>
      </c>
      <c r="D566" s="18" t="str">
        <f>IF(INDEX([1]DataVD!$K$166:$K$242,MATCH($J566,[1]DataVD!$I$166:$I$242,0),1)=$M566,2,"")</f>
        <v/>
      </c>
      <c r="E566" s="18" t="str">
        <f t="shared" si="63"/>
        <v/>
      </c>
      <c r="F566" s="18" t="str">
        <f t="shared" si="64"/>
        <v/>
      </c>
      <c r="G566" s="18" t="str">
        <f t="shared" si="65"/>
        <v/>
      </c>
      <c r="H566" s="18" t="str">
        <f>IF(INDEX([1]DataVD!$L$166:$L$242,MATCH($J566,[1]DataVD!$I$166:$I$242,0),1)=$M566,5,"")</f>
        <v/>
      </c>
      <c r="I566" s="25" t="str">
        <f t="shared" si="66"/>
        <v/>
      </c>
      <c r="J566" s="18" t="s">
        <v>99</v>
      </c>
      <c r="K566" s="11"/>
      <c r="L566" s="13" t="s">
        <v>31</v>
      </c>
      <c r="M566" s="13">
        <v>2.89</v>
      </c>
      <c r="N566" s="13">
        <v>2.85</v>
      </c>
      <c r="O566" s="13">
        <f t="shared" si="60"/>
        <v>-4.0000000000000036E-2</v>
      </c>
      <c r="P566" s="13">
        <v>0.45</v>
      </c>
      <c r="Q566" s="13">
        <v>0.44</v>
      </c>
      <c r="R566" s="13">
        <f t="shared" si="61"/>
        <v>-1.0000000000000009E-2</v>
      </c>
      <c r="S566" s="13"/>
      <c r="T566" s="13"/>
      <c r="U566" s="13"/>
      <c r="V566" s="13"/>
      <c r="W566" s="13"/>
    </row>
    <row r="567" spans="1:23" x14ac:dyDescent="0.3">
      <c r="A567" s="18" t="str">
        <f>IF(K567="","",MAX($A$15:A566)+1)</f>
        <v/>
      </c>
      <c r="B567" s="18">
        <v>0</v>
      </c>
      <c r="C567" s="18" t="str">
        <f t="shared" si="62"/>
        <v/>
      </c>
      <c r="D567" s="18" t="str">
        <f>IF(INDEX([1]DataVD!$K$166:$K$242,MATCH($J567,[1]DataVD!$I$166:$I$242,0),1)=$M567,2,"")</f>
        <v/>
      </c>
      <c r="E567" s="18" t="str">
        <f t="shared" si="63"/>
        <v/>
      </c>
      <c r="F567" s="18">
        <f t="shared" si="64"/>
        <v>0</v>
      </c>
      <c r="G567" s="18" t="str">
        <f t="shared" si="65"/>
        <v/>
      </c>
      <c r="H567" s="18" t="str">
        <f>IF(INDEX([1]DataVD!$L$166:$L$242,MATCH($J567,[1]DataVD!$I$166:$I$242,0),1)=$M567,5,"")</f>
        <v/>
      </c>
      <c r="I567" s="25" t="str">
        <f t="shared" si="66"/>
        <v/>
      </c>
      <c r="J567" s="18" t="s">
        <v>99</v>
      </c>
      <c r="K567" s="11"/>
      <c r="L567" s="13" t="s">
        <v>32</v>
      </c>
      <c r="M567" s="13">
        <v>0</v>
      </c>
      <c r="N567" s="13">
        <v>0</v>
      </c>
      <c r="O567" s="13">
        <f t="shared" si="60"/>
        <v>0</v>
      </c>
      <c r="P567" s="13">
        <v>0.49</v>
      </c>
      <c r="Q567" s="13">
        <v>0.49</v>
      </c>
      <c r="R567" s="13">
        <f t="shared" si="61"/>
        <v>0</v>
      </c>
      <c r="S567" s="13"/>
      <c r="T567" s="13"/>
      <c r="U567" s="13"/>
      <c r="V567" s="13"/>
      <c r="W567" s="13"/>
    </row>
    <row r="568" spans="1:23" hidden="1" x14ac:dyDescent="0.3">
      <c r="A568" s="18" t="str">
        <f>IF(K568="","",MAX($A$15:A567)+1)</f>
        <v/>
      </c>
      <c r="B568" s="18">
        <v>1</v>
      </c>
      <c r="C568" s="18" t="str">
        <f t="shared" si="62"/>
        <v/>
      </c>
      <c r="D568" s="18" t="str">
        <f>IF(INDEX([1]DataVD!$K$166:$K$242,MATCH($J568,[1]DataVD!$I$166:$I$242,0),1)=$M568,2,"")</f>
        <v/>
      </c>
      <c r="E568" s="18" t="str">
        <f t="shared" si="63"/>
        <v/>
      </c>
      <c r="F568" s="18" t="str">
        <f t="shared" si="64"/>
        <v/>
      </c>
      <c r="G568" s="18" t="str">
        <f t="shared" si="65"/>
        <v/>
      </c>
      <c r="H568" s="18" t="str">
        <f>IF(INDEX([1]DataVD!$L$166:$L$242,MATCH($J568,[1]DataVD!$I$166:$I$242,0),1)=$M568,5,"")</f>
        <v/>
      </c>
      <c r="I568" s="25" t="str">
        <f t="shared" si="66"/>
        <v/>
      </c>
      <c r="J568" s="18" t="s">
        <v>99</v>
      </c>
      <c r="K568" s="11"/>
      <c r="L568" s="13" t="s">
        <v>33</v>
      </c>
      <c r="M568" s="13">
        <v>3.34</v>
      </c>
      <c r="N568" s="13">
        <v>3.37</v>
      </c>
      <c r="O568" s="13">
        <f t="shared" si="60"/>
        <v>3.0000000000000249E-2</v>
      </c>
      <c r="P568" s="13">
        <v>0.4</v>
      </c>
      <c r="Q568" s="13">
        <v>0.38</v>
      </c>
      <c r="R568" s="13">
        <f t="shared" si="61"/>
        <v>-2.0000000000000018E-2</v>
      </c>
      <c r="S568" s="13"/>
      <c r="T568" s="13"/>
      <c r="U568" s="13"/>
      <c r="V568" s="13"/>
      <c r="W568" s="13"/>
    </row>
    <row r="569" spans="1:23" hidden="1" x14ac:dyDescent="0.3">
      <c r="A569" s="18" t="str">
        <f>IF(K569="","",MAX($A$15:A568)+1)</f>
        <v/>
      </c>
      <c r="B569" s="18">
        <v>2</v>
      </c>
      <c r="C569" s="18" t="str">
        <f t="shared" si="62"/>
        <v/>
      </c>
      <c r="D569" s="18" t="str">
        <f>IF(INDEX([1]DataVD!$K$166:$K$242,MATCH($J569,[1]DataVD!$I$166:$I$242,0),1)=$M569,2,"")</f>
        <v/>
      </c>
      <c r="E569" s="18" t="str">
        <f t="shared" si="63"/>
        <v/>
      </c>
      <c r="F569" s="18" t="str">
        <f t="shared" si="64"/>
        <v/>
      </c>
      <c r="G569" s="18" t="str">
        <f t="shared" si="65"/>
        <v/>
      </c>
      <c r="H569" s="18" t="str">
        <f>IF(INDEX([1]DataVD!$L$166:$L$242,MATCH($J569,[1]DataVD!$I$166:$I$242,0),1)=$M569,5,"")</f>
        <v/>
      </c>
      <c r="I569" s="25" t="str">
        <f t="shared" si="66"/>
        <v/>
      </c>
      <c r="J569" s="18" t="s">
        <v>99</v>
      </c>
      <c r="K569" s="11"/>
      <c r="L569" s="13" t="s">
        <v>33</v>
      </c>
      <c r="M569" s="13">
        <v>3.88</v>
      </c>
      <c r="N569" s="13">
        <v>3.84</v>
      </c>
      <c r="O569" s="13">
        <f t="shared" si="60"/>
        <v>-4.0000000000000036E-2</v>
      </c>
      <c r="P569" s="13">
        <v>-0.65</v>
      </c>
      <c r="Q569" s="13">
        <v>-0.65</v>
      </c>
      <c r="R569" s="13">
        <f t="shared" si="61"/>
        <v>0</v>
      </c>
      <c r="S569" s="13"/>
      <c r="T569" s="13"/>
      <c r="U569" s="13"/>
      <c r="V569" s="13"/>
      <c r="W569" s="13"/>
    </row>
    <row r="570" spans="1:23" x14ac:dyDescent="0.3">
      <c r="A570" s="18" t="str">
        <f>IF(K570="","",MAX($A$15:A569)+1)</f>
        <v/>
      </c>
      <c r="B570" s="18">
        <v>3</v>
      </c>
      <c r="C570" s="18" t="str">
        <f t="shared" si="62"/>
        <v/>
      </c>
      <c r="D570" s="18" t="str">
        <f>IF(INDEX([1]DataVD!$K$166:$K$242,MATCH($J570,[1]DataVD!$I$166:$I$242,0),1)=$M570,2,"")</f>
        <v/>
      </c>
      <c r="E570" s="18" t="str">
        <f t="shared" si="63"/>
        <v/>
      </c>
      <c r="F570" s="18" t="str">
        <f t="shared" si="64"/>
        <v/>
      </c>
      <c r="G570" s="18">
        <f t="shared" si="65"/>
        <v>4</v>
      </c>
      <c r="H570" s="18" t="str">
        <f>IF(INDEX([1]DataVD!$L$166:$L$242,MATCH($J570,[1]DataVD!$I$166:$I$242,0),1)=$M570,5,"")</f>
        <v/>
      </c>
      <c r="I570" s="25" t="str">
        <f t="shared" si="66"/>
        <v/>
      </c>
      <c r="J570" s="18" t="s">
        <v>99</v>
      </c>
      <c r="K570" s="11"/>
      <c r="L570" s="13" t="s">
        <v>33</v>
      </c>
      <c r="M570" s="13">
        <v>5.59</v>
      </c>
      <c r="N570" s="13">
        <v>5.57</v>
      </c>
      <c r="O570" s="13">
        <f t="shared" si="60"/>
        <v>-1.9999999999999574E-2</v>
      </c>
      <c r="P570" s="13">
        <v>-0.64</v>
      </c>
      <c r="Q570" s="13">
        <v>-0.64</v>
      </c>
      <c r="R570" s="13">
        <f t="shared" si="61"/>
        <v>0</v>
      </c>
      <c r="S570" s="13"/>
      <c r="T570" s="13"/>
      <c r="U570" s="13"/>
      <c r="V570" s="13"/>
      <c r="W570" s="13"/>
    </row>
    <row r="571" spans="1:23" x14ac:dyDescent="0.3">
      <c r="A571" s="18" t="str">
        <f>IF(K571="","",MAX($A$15:A570)+1)</f>
        <v/>
      </c>
      <c r="B571" s="18">
        <v>4</v>
      </c>
      <c r="C571" s="18" t="str">
        <f t="shared" si="62"/>
        <v/>
      </c>
      <c r="D571" s="18" t="str">
        <f>IF(INDEX([1]DataVD!$K$166:$K$242,MATCH($J571,[1]DataVD!$I$166:$I$242,0),1)=$M571,2,"")</f>
        <v/>
      </c>
      <c r="E571" s="18" t="str">
        <f t="shared" si="63"/>
        <v/>
      </c>
      <c r="F571" s="18" t="str">
        <f t="shared" si="64"/>
        <v/>
      </c>
      <c r="G571" s="18" t="str">
        <f t="shared" si="65"/>
        <v/>
      </c>
      <c r="H571" s="18">
        <f>IF(INDEX([1]DataVD!$L$166:$L$242,MATCH($J571,[1]DataVD!$I$166:$I$242,0),1)=$M571,5,"")</f>
        <v>5</v>
      </c>
      <c r="I571" s="25" t="str">
        <f t="shared" si="66"/>
        <v/>
      </c>
      <c r="J571" s="18" t="s">
        <v>99</v>
      </c>
      <c r="K571" s="11"/>
      <c r="L571" s="13" t="s">
        <v>33</v>
      </c>
      <c r="M571" s="13">
        <v>5.9</v>
      </c>
      <c r="N571" s="13">
        <v>5.89</v>
      </c>
      <c r="O571" s="13">
        <f t="shared" si="60"/>
        <v>-1.0000000000000675E-2</v>
      </c>
      <c r="P571" s="13">
        <v>-0.34</v>
      </c>
      <c r="Q571" s="13">
        <v>-0.33</v>
      </c>
      <c r="R571" s="13">
        <f t="shared" si="61"/>
        <v>-1.0000000000000009E-2</v>
      </c>
      <c r="S571" s="13"/>
      <c r="T571" s="13"/>
      <c r="U571" s="13"/>
      <c r="V571" s="13"/>
      <c r="W571" s="13"/>
    </row>
    <row r="572" spans="1:23" x14ac:dyDescent="0.3">
      <c r="A572" s="18" t="str">
        <f>IF(K572="","",MAX($A$15:A571)+1)</f>
        <v/>
      </c>
      <c r="B572" s="18">
        <v>5</v>
      </c>
      <c r="C572" s="18" t="str">
        <f t="shared" si="62"/>
        <v/>
      </c>
      <c r="D572" s="18" t="str">
        <f>IF(INDEX([1]DataVD!$K$166:$K$242,MATCH($J572,[1]DataVD!$I$166:$I$242,0),1)=$M572,2,"")</f>
        <v/>
      </c>
      <c r="E572" s="18" t="str">
        <f t="shared" si="63"/>
        <v/>
      </c>
      <c r="F572" s="18" t="str">
        <f t="shared" si="64"/>
        <v/>
      </c>
      <c r="G572" s="18" t="str">
        <f t="shared" si="65"/>
        <v/>
      </c>
      <c r="H572" s="18" t="str">
        <f>IF(INDEX([1]DataVD!$L$166:$L$242,MATCH($J572,[1]DataVD!$I$166:$I$242,0),1)=$M572,5,"")</f>
        <v/>
      </c>
      <c r="I572" s="25">
        <f t="shared" si="66"/>
        <v>6</v>
      </c>
      <c r="J572" s="18" t="s">
        <v>99</v>
      </c>
      <c r="K572" s="11"/>
      <c r="L572" s="13" t="s">
        <v>33</v>
      </c>
      <c r="M572" s="13">
        <v>3.89</v>
      </c>
      <c r="N572" s="13">
        <v>3.89</v>
      </c>
      <c r="O572" s="13">
        <f t="shared" si="60"/>
        <v>0</v>
      </c>
      <c r="P572" s="13">
        <v>-0.35</v>
      </c>
      <c r="Q572" s="13">
        <v>-0.36</v>
      </c>
      <c r="R572" s="13">
        <f t="shared" si="61"/>
        <v>1.0000000000000009E-2</v>
      </c>
      <c r="S572" s="13"/>
      <c r="T572" s="13"/>
      <c r="U572" s="13"/>
      <c r="V572" s="13"/>
      <c r="W572" s="13"/>
    </row>
    <row r="573" spans="1:23" x14ac:dyDescent="0.3">
      <c r="A573" s="19">
        <f>IF(K573="","",MAX($A$15:A572)+1)</f>
        <v>52</v>
      </c>
      <c r="B573" s="19">
        <v>5</v>
      </c>
      <c r="C573" s="19">
        <f t="shared" si="62"/>
        <v>1</v>
      </c>
      <c r="D573" s="19" t="str">
        <f>IF(INDEX([1]DataVD!$K$166:$K$242,MATCH($J573,[1]DataVD!$I$166:$I$242,0),1)=$M573,2,"")</f>
        <v/>
      </c>
      <c r="E573" s="19" t="str">
        <f t="shared" si="63"/>
        <v/>
      </c>
      <c r="F573" s="19" t="str">
        <f t="shared" si="64"/>
        <v/>
      </c>
      <c r="G573" s="19" t="str">
        <f t="shared" si="65"/>
        <v/>
      </c>
      <c r="H573" s="19" t="str">
        <f>IF(INDEX([1]DataVD!$L$166:$L$242,MATCH($J573,[1]DataVD!$I$166:$I$242,0),1)=$M573,5,"")</f>
        <v/>
      </c>
      <c r="I573" s="25" t="str">
        <f t="shared" si="66"/>
        <v/>
      </c>
      <c r="J573" s="18" t="s">
        <v>100</v>
      </c>
      <c r="K573" s="15">
        <v>900</v>
      </c>
      <c r="L573" s="16" t="s">
        <v>31</v>
      </c>
      <c r="M573" s="16">
        <v>3.26</v>
      </c>
      <c r="N573" s="16">
        <v>3.24</v>
      </c>
      <c r="O573" s="16">
        <f t="shared" si="60"/>
        <v>-1.9999999999999574E-2</v>
      </c>
      <c r="P573" s="16">
        <v>-0.2</v>
      </c>
      <c r="Q573" s="16">
        <v>-0.18</v>
      </c>
      <c r="R573" s="16">
        <f t="shared" si="61"/>
        <v>-2.0000000000000018E-2</v>
      </c>
      <c r="S573" s="16">
        <v>4.08</v>
      </c>
      <c r="T573" s="16">
        <v>14.06</v>
      </c>
      <c r="U573" s="16">
        <v>5.08</v>
      </c>
      <c r="V573" s="16">
        <v>4.09</v>
      </c>
      <c r="W573" s="16"/>
    </row>
    <row r="574" spans="1:23" hidden="1" x14ac:dyDescent="0.3">
      <c r="A574" s="19" t="str">
        <f>IF(K574="","",MAX($A$15:A573)+1)</f>
        <v/>
      </c>
      <c r="B574" s="19">
        <v>4</v>
      </c>
      <c r="C574" s="19" t="str">
        <f t="shared" si="62"/>
        <v/>
      </c>
      <c r="D574" s="19" t="str">
        <f>IF(INDEX([1]DataVD!$K$166:$K$242,MATCH($J574,[1]DataVD!$I$166:$I$242,0),1)=$M574,2,"")</f>
        <v/>
      </c>
      <c r="E574" s="19" t="str">
        <f t="shared" si="63"/>
        <v/>
      </c>
      <c r="F574" s="19" t="str">
        <f t="shared" si="64"/>
        <v/>
      </c>
      <c r="G574" s="19" t="str">
        <f t="shared" si="65"/>
        <v/>
      </c>
      <c r="H574" s="19" t="str">
        <f>IF(INDEX([1]DataVD!$L$166:$L$242,MATCH($J574,[1]DataVD!$I$166:$I$242,0),1)=$M574,5,"")</f>
        <v/>
      </c>
      <c r="I574" s="25" t="str">
        <f t="shared" si="66"/>
        <v/>
      </c>
      <c r="J574" s="18" t="s">
        <v>100</v>
      </c>
      <c r="K574" s="14"/>
      <c r="L574" s="16" t="s">
        <v>31</v>
      </c>
      <c r="M574" s="16">
        <v>4.74</v>
      </c>
      <c r="N574" s="16">
        <v>4.7699999999999996</v>
      </c>
      <c r="O574" s="16">
        <f t="shared" si="60"/>
        <v>2.9999999999999361E-2</v>
      </c>
      <c r="P574" s="16">
        <v>-0.2</v>
      </c>
      <c r="Q574" s="16">
        <v>-0.2</v>
      </c>
      <c r="R574" s="16">
        <f t="shared" si="61"/>
        <v>0</v>
      </c>
      <c r="S574" s="16"/>
      <c r="T574" s="16"/>
      <c r="U574" s="16"/>
      <c r="V574" s="16"/>
      <c r="W574" s="16"/>
    </row>
    <row r="575" spans="1:23" x14ac:dyDescent="0.3">
      <c r="A575" s="19" t="str">
        <f>IF(K575="","",MAX($A$15:A574)+1)</f>
        <v/>
      </c>
      <c r="B575" s="19">
        <v>3</v>
      </c>
      <c r="C575" s="19" t="str">
        <f t="shared" si="62"/>
        <v/>
      </c>
      <c r="D575" s="19">
        <f>IF(INDEX([1]DataVD!$K$166:$K$242,MATCH($J575,[1]DataVD!$I$166:$I$242,0),1)=$M575,2,"")</f>
        <v>2</v>
      </c>
      <c r="E575" s="19" t="str">
        <f t="shared" si="63"/>
        <v/>
      </c>
      <c r="F575" s="19" t="str">
        <f t="shared" si="64"/>
        <v/>
      </c>
      <c r="G575" s="19" t="str">
        <f t="shared" si="65"/>
        <v/>
      </c>
      <c r="H575" s="19" t="str">
        <f>IF(INDEX([1]DataVD!$L$166:$L$242,MATCH($J575,[1]DataVD!$I$166:$I$242,0),1)=$M575,5,"")</f>
        <v/>
      </c>
      <c r="I575" s="25" t="str">
        <f t="shared" si="66"/>
        <v/>
      </c>
      <c r="J575" s="18" t="s">
        <v>100</v>
      </c>
      <c r="K575" s="14"/>
      <c r="L575" s="16" t="s">
        <v>31</v>
      </c>
      <c r="M575" s="16">
        <v>5.08</v>
      </c>
      <c r="N575" s="16">
        <v>5.07</v>
      </c>
      <c r="O575" s="16">
        <f t="shared" si="60"/>
        <v>-9.9999999999997868E-3</v>
      </c>
      <c r="P575" s="16">
        <v>0.19</v>
      </c>
      <c r="Q575" s="16">
        <v>0.2</v>
      </c>
      <c r="R575" s="16">
        <f t="shared" si="61"/>
        <v>1.0000000000000009E-2</v>
      </c>
      <c r="S575" s="16"/>
      <c r="T575" s="16"/>
      <c r="U575" s="16"/>
      <c r="V575" s="16"/>
      <c r="W575" s="16"/>
    </row>
    <row r="576" spans="1:23" x14ac:dyDescent="0.3">
      <c r="A576" s="19" t="str">
        <f>IF(K576="","",MAX($A$15:A575)+1)</f>
        <v/>
      </c>
      <c r="B576" s="19">
        <v>2</v>
      </c>
      <c r="C576" s="19" t="str">
        <f t="shared" si="62"/>
        <v/>
      </c>
      <c r="D576" s="19" t="str">
        <f>IF(INDEX([1]DataVD!$K$166:$K$242,MATCH($J576,[1]DataVD!$I$166:$I$242,0),1)=$M576,2,"")</f>
        <v/>
      </c>
      <c r="E576" s="19">
        <f t="shared" si="63"/>
        <v>3</v>
      </c>
      <c r="F576" s="19" t="str">
        <f t="shared" si="64"/>
        <v/>
      </c>
      <c r="G576" s="19" t="str">
        <f t="shared" si="65"/>
        <v/>
      </c>
      <c r="H576" s="19" t="str">
        <f>IF(INDEX([1]DataVD!$L$166:$L$242,MATCH($J576,[1]DataVD!$I$166:$I$242,0),1)=$M576,5,"")</f>
        <v/>
      </c>
      <c r="I576" s="25" t="str">
        <f t="shared" si="66"/>
        <v/>
      </c>
      <c r="J576" s="18" t="s">
        <v>100</v>
      </c>
      <c r="K576" s="14"/>
      <c r="L576" s="16" t="s">
        <v>31</v>
      </c>
      <c r="M576" s="16">
        <v>4.88</v>
      </c>
      <c r="N576" s="16">
        <v>4.8499999999999996</v>
      </c>
      <c r="O576" s="16">
        <f t="shared" si="60"/>
        <v>-3.0000000000000249E-2</v>
      </c>
      <c r="P576" s="16">
        <v>-0.34</v>
      </c>
      <c r="Q576" s="16">
        <v>-0.36</v>
      </c>
      <c r="R576" s="16">
        <f t="shared" si="61"/>
        <v>1.9999999999999962E-2</v>
      </c>
      <c r="S576" s="16"/>
      <c r="T576" s="16"/>
      <c r="U576" s="16"/>
      <c r="V576" s="16"/>
      <c r="W576" s="16"/>
    </row>
    <row r="577" spans="1:23" hidden="1" x14ac:dyDescent="0.3">
      <c r="A577" s="19" t="str">
        <f>IF(K577="","",MAX($A$15:A576)+1)</f>
        <v/>
      </c>
      <c r="B577" s="19">
        <v>1</v>
      </c>
      <c r="C577" s="19" t="str">
        <f t="shared" si="62"/>
        <v/>
      </c>
      <c r="D577" s="19" t="str">
        <f>IF(INDEX([1]DataVD!$K$166:$K$242,MATCH($J577,[1]DataVD!$I$166:$I$242,0),1)=$M577,2,"")</f>
        <v/>
      </c>
      <c r="E577" s="19" t="str">
        <f t="shared" si="63"/>
        <v/>
      </c>
      <c r="F577" s="19" t="str">
        <f t="shared" si="64"/>
        <v/>
      </c>
      <c r="G577" s="19" t="str">
        <f t="shared" si="65"/>
        <v/>
      </c>
      <c r="H577" s="19" t="str">
        <f>IF(INDEX([1]DataVD!$L$166:$L$242,MATCH($J577,[1]DataVD!$I$166:$I$242,0),1)=$M577,5,"")</f>
        <v/>
      </c>
      <c r="I577" s="25" t="str">
        <f t="shared" si="66"/>
        <v/>
      </c>
      <c r="J577" s="18" t="s">
        <v>100</v>
      </c>
      <c r="K577" s="14"/>
      <c r="L577" s="16" t="s">
        <v>31</v>
      </c>
      <c r="M577" s="16">
        <v>4.74</v>
      </c>
      <c r="N577" s="16">
        <v>4.71</v>
      </c>
      <c r="O577" s="16">
        <f t="shared" si="60"/>
        <v>-3.0000000000000249E-2</v>
      </c>
      <c r="P577" s="16">
        <v>-0.5</v>
      </c>
      <c r="Q577" s="16">
        <v>-0.49</v>
      </c>
      <c r="R577" s="16">
        <f t="shared" si="61"/>
        <v>-1.0000000000000009E-2</v>
      </c>
      <c r="S577" s="16"/>
      <c r="T577" s="16"/>
      <c r="U577" s="16"/>
      <c r="V577" s="16"/>
      <c r="W577" s="16"/>
    </row>
    <row r="578" spans="1:23" x14ac:dyDescent="0.3">
      <c r="A578" s="19" t="str">
        <f>IF(K578="","",MAX($A$15:A577)+1)</f>
        <v/>
      </c>
      <c r="B578" s="19">
        <v>0</v>
      </c>
      <c r="C578" s="19" t="str">
        <f t="shared" si="62"/>
        <v/>
      </c>
      <c r="D578" s="19" t="str">
        <f>IF(INDEX([1]DataVD!$K$166:$K$242,MATCH($J578,[1]DataVD!$I$166:$I$242,0),1)=$M578,2,"")</f>
        <v/>
      </c>
      <c r="E578" s="19" t="str">
        <f t="shared" si="63"/>
        <v/>
      </c>
      <c r="F578" s="19">
        <f t="shared" si="64"/>
        <v>0</v>
      </c>
      <c r="G578" s="19" t="str">
        <f t="shared" si="65"/>
        <v/>
      </c>
      <c r="H578" s="19" t="str">
        <f>IF(INDEX([1]DataVD!$L$166:$L$242,MATCH($J578,[1]DataVD!$I$166:$I$242,0),1)=$M578,5,"")</f>
        <v/>
      </c>
      <c r="I578" s="25" t="str">
        <f t="shared" si="66"/>
        <v/>
      </c>
      <c r="J578" s="18" t="s">
        <v>100</v>
      </c>
      <c r="K578" s="14"/>
      <c r="L578" s="16" t="s">
        <v>32</v>
      </c>
      <c r="M578" s="16">
        <v>0</v>
      </c>
      <c r="N578" s="16">
        <v>0</v>
      </c>
      <c r="O578" s="16">
        <f t="shared" si="60"/>
        <v>0</v>
      </c>
      <c r="P578" s="16">
        <v>-0.49</v>
      </c>
      <c r="Q578" s="16">
        <v>-0.47</v>
      </c>
      <c r="R578" s="16">
        <f t="shared" si="61"/>
        <v>-2.0000000000000018E-2</v>
      </c>
      <c r="S578" s="16"/>
      <c r="T578" s="16"/>
      <c r="U578" s="16"/>
      <c r="V578" s="16"/>
      <c r="W578" s="16"/>
    </row>
    <row r="579" spans="1:23" hidden="1" x14ac:dyDescent="0.3">
      <c r="A579" s="19" t="str">
        <f>IF(K579="","",MAX($A$15:A578)+1)</f>
        <v/>
      </c>
      <c r="B579" s="19">
        <v>1</v>
      </c>
      <c r="C579" s="19" t="str">
        <f t="shared" si="62"/>
        <v/>
      </c>
      <c r="D579" s="19" t="str">
        <f>IF(INDEX([1]DataVD!$K$166:$K$242,MATCH($J579,[1]DataVD!$I$166:$I$242,0),1)=$M579,2,"")</f>
        <v/>
      </c>
      <c r="E579" s="19" t="str">
        <f t="shared" si="63"/>
        <v/>
      </c>
      <c r="F579" s="19" t="str">
        <f t="shared" si="64"/>
        <v/>
      </c>
      <c r="G579" s="19" t="str">
        <f t="shared" si="65"/>
        <v/>
      </c>
      <c r="H579" s="19" t="str">
        <f>IF(INDEX([1]DataVD!$L$166:$L$242,MATCH($J579,[1]DataVD!$I$166:$I$242,0),1)=$M579,5,"")</f>
        <v/>
      </c>
      <c r="I579" s="25" t="str">
        <f t="shared" si="66"/>
        <v/>
      </c>
      <c r="J579" s="18" t="s">
        <v>100</v>
      </c>
      <c r="K579" s="14"/>
      <c r="L579" s="16" t="s">
        <v>33</v>
      </c>
      <c r="M579" s="16">
        <v>1.52</v>
      </c>
      <c r="N579" s="16">
        <v>1.5</v>
      </c>
      <c r="O579" s="16">
        <f t="shared" si="60"/>
        <v>-2.0000000000000018E-2</v>
      </c>
      <c r="P579" s="16">
        <v>0.56000000000000005</v>
      </c>
      <c r="Q579" s="16">
        <v>0.56999999999999995</v>
      </c>
      <c r="R579" s="16">
        <f t="shared" si="61"/>
        <v>9.9999999999998979E-3</v>
      </c>
      <c r="S579" s="16"/>
      <c r="T579" s="16"/>
      <c r="U579" s="16"/>
      <c r="V579" s="16"/>
      <c r="W579" s="16"/>
    </row>
    <row r="580" spans="1:23" x14ac:dyDescent="0.3">
      <c r="A580" s="19" t="str">
        <f>IF(K580="","",MAX($A$15:A579)+1)</f>
        <v/>
      </c>
      <c r="B580" s="19">
        <v>2</v>
      </c>
      <c r="C580" s="19" t="str">
        <f t="shared" si="62"/>
        <v/>
      </c>
      <c r="D580" s="19" t="str">
        <f>IF(INDEX([1]DataVD!$K$166:$K$242,MATCH($J580,[1]DataVD!$I$166:$I$242,0),1)=$M580,2,"")</f>
        <v/>
      </c>
      <c r="E580" s="19" t="str">
        <f t="shared" si="63"/>
        <v/>
      </c>
      <c r="F580" s="19" t="str">
        <f t="shared" si="64"/>
        <v/>
      </c>
      <c r="G580" s="19">
        <f t="shared" si="65"/>
        <v>4</v>
      </c>
      <c r="H580" s="19" t="str">
        <f>IF(INDEX([1]DataVD!$L$166:$L$242,MATCH($J580,[1]DataVD!$I$166:$I$242,0),1)=$M580,5,"")</f>
        <v/>
      </c>
      <c r="I580" s="25" t="str">
        <f t="shared" si="66"/>
        <v/>
      </c>
      <c r="J580" s="18" t="s">
        <v>100</v>
      </c>
      <c r="K580" s="14"/>
      <c r="L580" s="16" t="s">
        <v>33</v>
      </c>
      <c r="M580" s="16">
        <v>3.79</v>
      </c>
      <c r="N580" s="16">
        <v>3.82</v>
      </c>
      <c r="O580" s="16">
        <f t="shared" si="60"/>
        <v>2.9999999999999805E-2</v>
      </c>
      <c r="P580" s="16">
        <v>0.55000000000000004</v>
      </c>
      <c r="Q580" s="16">
        <v>0.53</v>
      </c>
      <c r="R580" s="16">
        <f t="shared" si="61"/>
        <v>-2.0000000000000018E-2</v>
      </c>
      <c r="S580" s="16"/>
      <c r="T580" s="16"/>
      <c r="U580" s="16"/>
      <c r="V580" s="16"/>
      <c r="W580" s="16"/>
    </row>
    <row r="581" spans="1:23" x14ac:dyDescent="0.3">
      <c r="A581" s="19" t="str">
        <f>IF(K581="","",MAX($A$15:A580)+1)</f>
        <v/>
      </c>
      <c r="B581" s="19">
        <v>3</v>
      </c>
      <c r="C581" s="19" t="str">
        <f t="shared" si="62"/>
        <v/>
      </c>
      <c r="D581" s="19" t="str">
        <f>IF(INDEX([1]DataVD!$K$166:$K$242,MATCH($J581,[1]DataVD!$I$166:$I$242,0),1)=$M581,2,"")</f>
        <v/>
      </c>
      <c r="E581" s="19" t="str">
        <f t="shared" si="63"/>
        <v/>
      </c>
      <c r="F581" s="19" t="str">
        <f t="shared" si="64"/>
        <v/>
      </c>
      <c r="G581" s="19" t="str">
        <f t="shared" si="65"/>
        <v/>
      </c>
      <c r="H581" s="19">
        <f>IF(INDEX([1]DataVD!$L$166:$L$242,MATCH($J581,[1]DataVD!$I$166:$I$242,0),1)=$M581,5,"")</f>
        <v>5</v>
      </c>
      <c r="I581" s="25" t="str">
        <f t="shared" si="66"/>
        <v/>
      </c>
      <c r="J581" s="18" t="s">
        <v>100</v>
      </c>
      <c r="K581" s="14"/>
      <c r="L581" s="16" t="s">
        <v>33</v>
      </c>
      <c r="M581" s="16">
        <v>4.09</v>
      </c>
      <c r="N581" s="16">
        <v>4.12</v>
      </c>
      <c r="O581" s="16">
        <f t="shared" si="60"/>
        <v>3.0000000000000249E-2</v>
      </c>
      <c r="P581" s="16">
        <v>0.85</v>
      </c>
      <c r="Q581" s="16">
        <v>0.85</v>
      </c>
      <c r="R581" s="16">
        <f t="shared" si="61"/>
        <v>0</v>
      </c>
      <c r="S581" s="16"/>
      <c r="T581" s="16"/>
      <c r="U581" s="16"/>
      <c r="V581" s="16"/>
      <c r="W581" s="16"/>
    </row>
    <row r="582" spans="1:23" x14ac:dyDescent="0.3">
      <c r="A582" s="19" t="str">
        <f>IF(K582="","",MAX($A$15:A581)+1)</f>
        <v/>
      </c>
      <c r="B582" s="19">
        <v>4</v>
      </c>
      <c r="C582" s="19" t="str">
        <f t="shared" si="62"/>
        <v/>
      </c>
      <c r="D582" s="19" t="str">
        <f>IF(INDEX([1]DataVD!$K$166:$K$242,MATCH($J582,[1]DataVD!$I$166:$I$242,0),1)=$M582,2,"")</f>
        <v/>
      </c>
      <c r="E582" s="19" t="str">
        <f t="shared" si="63"/>
        <v/>
      </c>
      <c r="F582" s="19" t="str">
        <f t="shared" si="64"/>
        <v/>
      </c>
      <c r="G582" s="19" t="str">
        <f t="shared" si="65"/>
        <v/>
      </c>
      <c r="H582" s="19" t="str">
        <f>IF(INDEX([1]DataVD!$L$166:$L$242,MATCH($J582,[1]DataVD!$I$166:$I$242,0),1)=$M582,5,"")</f>
        <v/>
      </c>
      <c r="I582" s="25">
        <f t="shared" si="66"/>
        <v>6</v>
      </c>
      <c r="J582" s="18" t="s">
        <v>100</v>
      </c>
      <c r="K582" s="14"/>
      <c r="L582" s="16" t="s">
        <v>33</v>
      </c>
      <c r="M582" s="16">
        <v>2.09</v>
      </c>
      <c r="N582" s="16">
        <v>2.06</v>
      </c>
      <c r="O582" s="16">
        <f t="shared" si="60"/>
        <v>-2.9999999999999805E-2</v>
      </c>
      <c r="P582" s="16">
        <v>0.86</v>
      </c>
      <c r="Q582" s="16">
        <v>0.86</v>
      </c>
      <c r="R582" s="16">
        <f t="shared" si="61"/>
        <v>0</v>
      </c>
      <c r="S582" s="16"/>
      <c r="T582" s="16"/>
      <c r="U582" s="16"/>
      <c r="V582" s="16"/>
      <c r="W582" s="16"/>
    </row>
    <row r="583" spans="1:23" x14ac:dyDescent="0.3">
      <c r="A583" s="18">
        <f>IF(K583="","",MAX($A$15:A582)+1)</f>
        <v>53</v>
      </c>
      <c r="B583" s="18">
        <v>5</v>
      </c>
      <c r="C583" s="18">
        <f t="shared" si="62"/>
        <v>1</v>
      </c>
      <c r="D583" s="18" t="str">
        <f>IF(INDEX([1]DataVD!$K$166:$K$242,MATCH($J583,[1]DataVD!$I$166:$I$242,0),1)=$M583,2,"")</f>
        <v/>
      </c>
      <c r="E583" s="18" t="str">
        <f t="shared" si="63"/>
        <v/>
      </c>
      <c r="F583" s="18" t="str">
        <f t="shared" si="64"/>
        <v/>
      </c>
      <c r="G583" s="18" t="str">
        <f t="shared" si="65"/>
        <v/>
      </c>
      <c r="H583" s="18" t="str">
        <f>IF(INDEX([1]DataVD!$L$166:$L$242,MATCH($J583,[1]DataVD!$I$166:$I$242,0),1)=$M583,5,"")</f>
        <v/>
      </c>
      <c r="I583" s="25" t="str">
        <f t="shared" si="66"/>
        <v/>
      </c>
      <c r="J583" s="18" t="s">
        <v>101</v>
      </c>
      <c r="K583" s="12">
        <v>920</v>
      </c>
      <c r="L583" s="13" t="s">
        <v>31</v>
      </c>
      <c r="M583" s="13">
        <v>2.1</v>
      </c>
      <c r="N583" s="13">
        <v>2.1</v>
      </c>
      <c r="O583" s="13">
        <f t="shared" si="60"/>
        <v>0</v>
      </c>
      <c r="P583" s="13">
        <v>0.87</v>
      </c>
      <c r="Q583" s="13">
        <v>0.87</v>
      </c>
      <c r="R583" s="13">
        <f t="shared" si="61"/>
        <v>0</v>
      </c>
      <c r="S583" s="13">
        <v>3.27</v>
      </c>
      <c r="T583" s="13">
        <v>14.63</v>
      </c>
      <c r="U583" s="13">
        <v>4.0999999999999996</v>
      </c>
      <c r="V583" s="13">
        <v>5.71</v>
      </c>
      <c r="W583" s="13"/>
    </row>
    <row r="584" spans="1:23" hidden="1" x14ac:dyDescent="0.3">
      <c r="A584" s="18" t="str">
        <f>IF(K584="","",MAX($A$15:A583)+1)</f>
        <v/>
      </c>
      <c r="B584" s="18">
        <v>4</v>
      </c>
      <c r="C584" s="18" t="str">
        <f t="shared" si="62"/>
        <v/>
      </c>
      <c r="D584" s="18" t="str">
        <f>IF(INDEX([1]DataVD!$K$166:$K$242,MATCH($J584,[1]DataVD!$I$166:$I$242,0),1)=$M584,2,"")</f>
        <v/>
      </c>
      <c r="E584" s="18" t="str">
        <f t="shared" si="63"/>
        <v/>
      </c>
      <c r="F584" s="18" t="str">
        <f t="shared" si="64"/>
        <v/>
      </c>
      <c r="G584" s="18" t="str">
        <f t="shared" si="65"/>
        <v/>
      </c>
      <c r="H584" s="18" t="str">
        <f>IF(INDEX([1]DataVD!$L$166:$L$242,MATCH($J584,[1]DataVD!$I$166:$I$242,0),1)=$M584,5,"")</f>
        <v/>
      </c>
      <c r="I584" s="25" t="str">
        <f t="shared" si="66"/>
        <v/>
      </c>
      <c r="J584" s="18" t="s">
        <v>101</v>
      </c>
      <c r="K584" s="11"/>
      <c r="L584" s="13" t="s">
        <v>31</v>
      </c>
      <c r="M584" s="13">
        <v>3.28</v>
      </c>
      <c r="N584" s="13">
        <v>3.32</v>
      </c>
      <c r="O584" s="13">
        <f t="shared" si="60"/>
        <v>4.0000000000000036E-2</v>
      </c>
      <c r="P584" s="13">
        <v>0.86</v>
      </c>
      <c r="Q584" s="13">
        <v>0.88</v>
      </c>
      <c r="R584" s="13">
        <f t="shared" si="61"/>
        <v>2.0000000000000018E-2</v>
      </c>
      <c r="S584" s="13"/>
      <c r="T584" s="13"/>
      <c r="U584" s="13"/>
      <c r="V584" s="13"/>
      <c r="W584" s="13"/>
    </row>
    <row r="585" spans="1:23" x14ac:dyDescent="0.3">
      <c r="A585" s="18" t="str">
        <f>IF(K585="","",MAX($A$15:A584)+1)</f>
        <v/>
      </c>
      <c r="B585" s="18">
        <v>3</v>
      </c>
      <c r="C585" s="18" t="str">
        <f t="shared" si="62"/>
        <v/>
      </c>
      <c r="D585" s="18">
        <f>IF(INDEX([1]DataVD!$K$166:$K$242,MATCH($J585,[1]DataVD!$I$166:$I$242,0),1)=$M585,2,"")</f>
        <v>2</v>
      </c>
      <c r="E585" s="18" t="str">
        <f t="shared" si="63"/>
        <v/>
      </c>
      <c r="F585" s="18" t="str">
        <f t="shared" si="64"/>
        <v/>
      </c>
      <c r="G585" s="18" t="str">
        <f t="shared" si="65"/>
        <v/>
      </c>
      <c r="H585" s="18" t="str">
        <f>IF(INDEX([1]DataVD!$L$166:$L$242,MATCH($J585,[1]DataVD!$I$166:$I$242,0),1)=$M585,5,"")</f>
        <v/>
      </c>
      <c r="I585" s="25" t="str">
        <f t="shared" si="66"/>
        <v/>
      </c>
      <c r="J585" s="18" t="s">
        <v>101</v>
      </c>
      <c r="K585" s="11"/>
      <c r="L585" s="13" t="s">
        <v>31</v>
      </c>
      <c r="M585" s="13">
        <v>4.0999999999999996</v>
      </c>
      <c r="N585" s="13">
        <v>4.1100000000000003</v>
      </c>
      <c r="O585" s="13">
        <f t="shared" si="60"/>
        <v>1.0000000000000675E-2</v>
      </c>
      <c r="P585" s="13">
        <v>0.86</v>
      </c>
      <c r="Q585" s="13">
        <v>0.86</v>
      </c>
      <c r="R585" s="13">
        <f t="shared" si="61"/>
        <v>0</v>
      </c>
      <c r="S585" s="13"/>
      <c r="T585" s="13"/>
      <c r="U585" s="13"/>
      <c r="V585" s="13"/>
      <c r="W585" s="13"/>
    </row>
    <row r="586" spans="1:23" x14ac:dyDescent="0.3">
      <c r="A586" s="18" t="str">
        <f>IF(K586="","",MAX($A$15:A585)+1)</f>
        <v/>
      </c>
      <c r="B586" s="18">
        <v>2</v>
      </c>
      <c r="C586" s="18" t="str">
        <f t="shared" si="62"/>
        <v/>
      </c>
      <c r="D586" s="18" t="str">
        <f>IF(INDEX([1]DataVD!$K$166:$K$242,MATCH($J586,[1]DataVD!$I$166:$I$242,0),1)=$M586,2,"")</f>
        <v/>
      </c>
      <c r="E586" s="18">
        <f t="shared" si="63"/>
        <v>3</v>
      </c>
      <c r="F586" s="18" t="str">
        <f t="shared" si="64"/>
        <v/>
      </c>
      <c r="G586" s="18" t="str">
        <f t="shared" si="65"/>
        <v/>
      </c>
      <c r="H586" s="18" t="str">
        <f>IF(INDEX([1]DataVD!$L$166:$L$242,MATCH($J586,[1]DataVD!$I$166:$I$242,0),1)=$M586,5,"")</f>
        <v/>
      </c>
      <c r="I586" s="25" t="str">
        <f t="shared" si="66"/>
        <v/>
      </c>
      <c r="J586" s="18" t="s">
        <v>101</v>
      </c>
      <c r="K586" s="11"/>
      <c r="L586" s="13" t="s">
        <v>31</v>
      </c>
      <c r="M586" s="13">
        <v>3.8</v>
      </c>
      <c r="N586" s="13">
        <v>3.81</v>
      </c>
      <c r="O586" s="13">
        <f t="shared" si="60"/>
        <v>1.0000000000000231E-2</v>
      </c>
      <c r="P586" s="13">
        <v>0.56000000000000005</v>
      </c>
      <c r="Q586" s="13">
        <v>0.54</v>
      </c>
      <c r="R586" s="13">
        <f t="shared" si="61"/>
        <v>-2.0000000000000018E-2</v>
      </c>
      <c r="S586" s="13"/>
      <c r="T586" s="13"/>
      <c r="U586" s="13"/>
      <c r="V586" s="13"/>
      <c r="W586" s="13"/>
    </row>
    <row r="587" spans="1:23" hidden="1" x14ac:dyDescent="0.3">
      <c r="A587" s="18" t="str">
        <f>IF(K587="","",MAX($A$15:A586)+1)</f>
        <v/>
      </c>
      <c r="B587" s="18">
        <v>1</v>
      </c>
      <c r="C587" s="18" t="str">
        <f t="shared" si="62"/>
        <v/>
      </c>
      <c r="D587" s="18" t="str">
        <f>IF(INDEX([1]DataVD!$K$166:$K$242,MATCH($J587,[1]DataVD!$I$166:$I$242,0),1)=$M587,2,"")</f>
        <v/>
      </c>
      <c r="E587" s="18" t="str">
        <f t="shared" si="63"/>
        <v/>
      </c>
      <c r="F587" s="18" t="str">
        <f t="shared" si="64"/>
        <v/>
      </c>
      <c r="G587" s="18" t="str">
        <f t="shared" si="65"/>
        <v/>
      </c>
      <c r="H587" s="18" t="str">
        <f>IF(INDEX([1]DataVD!$L$166:$L$242,MATCH($J587,[1]DataVD!$I$166:$I$242,0),1)=$M587,5,"")</f>
        <v/>
      </c>
      <c r="I587" s="25" t="str">
        <f t="shared" si="66"/>
        <v/>
      </c>
      <c r="J587" s="18" t="s">
        <v>101</v>
      </c>
      <c r="K587" s="11"/>
      <c r="L587" s="13" t="s">
        <v>31</v>
      </c>
      <c r="M587" s="13">
        <v>3.28</v>
      </c>
      <c r="N587" s="13">
        <v>3.25</v>
      </c>
      <c r="O587" s="13">
        <f t="shared" si="60"/>
        <v>-2.9999999999999805E-2</v>
      </c>
      <c r="P587" s="13">
        <v>0.56000000000000005</v>
      </c>
      <c r="Q587" s="13">
        <v>0.55000000000000004</v>
      </c>
      <c r="R587" s="13">
        <f t="shared" si="61"/>
        <v>-1.0000000000000009E-2</v>
      </c>
      <c r="S587" s="13"/>
      <c r="T587" s="13"/>
      <c r="U587" s="13"/>
      <c r="V587" s="13"/>
      <c r="W587" s="13"/>
    </row>
    <row r="588" spans="1:23" x14ac:dyDescent="0.3">
      <c r="A588" s="18" t="str">
        <f>IF(K588="","",MAX($A$15:A587)+1)</f>
        <v/>
      </c>
      <c r="B588" s="18">
        <v>0</v>
      </c>
      <c r="C588" s="18" t="str">
        <f t="shared" si="62"/>
        <v/>
      </c>
      <c r="D588" s="18" t="str">
        <f>IF(INDEX([1]DataVD!$K$166:$K$242,MATCH($J588,[1]DataVD!$I$166:$I$242,0),1)=$M588,2,"")</f>
        <v/>
      </c>
      <c r="E588" s="18" t="str">
        <f t="shared" si="63"/>
        <v/>
      </c>
      <c r="F588" s="18">
        <f t="shared" si="64"/>
        <v>0</v>
      </c>
      <c r="G588" s="18" t="str">
        <f t="shared" si="65"/>
        <v/>
      </c>
      <c r="H588" s="18" t="str">
        <f>IF(INDEX([1]DataVD!$L$166:$L$242,MATCH($J588,[1]DataVD!$I$166:$I$242,0),1)=$M588,5,"")</f>
        <v/>
      </c>
      <c r="I588" s="25" t="str">
        <f t="shared" si="66"/>
        <v/>
      </c>
      <c r="J588" s="18" t="s">
        <v>101</v>
      </c>
      <c r="K588" s="11"/>
      <c r="L588" s="13" t="s">
        <v>32</v>
      </c>
      <c r="M588" s="13">
        <v>0</v>
      </c>
      <c r="N588" s="13">
        <v>0</v>
      </c>
      <c r="O588" s="13">
        <f t="shared" si="60"/>
        <v>0</v>
      </c>
      <c r="P588" s="13">
        <v>0.59</v>
      </c>
      <c r="Q588" s="13">
        <v>0.56999999999999995</v>
      </c>
      <c r="R588" s="13">
        <f t="shared" si="61"/>
        <v>-2.0000000000000018E-2</v>
      </c>
      <c r="S588" s="13"/>
      <c r="T588" s="13"/>
      <c r="U588" s="13"/>
      <c r="V588" s="13"/>
      <c r="W588" s="13"/>
    </row>
    <row r="589" spans="1:23" hidden="1" x14ac:dyDescent="0.3">
      <c r="A589" s="18" t="str">
        <f>IF(K589="","",MAX($A$15:A588)+1)</f>
        <v/>
      </c>
      <c r="B589" s="18">
        <v>1</v>
      </c>
      <c r="C589" s="18" t="str">
        <f t="shared" si="62"/>
        <v/>
      </c>
      <c r="D589" s="18" t="str">
        <f>IF(INDEX([1]DataVD!$K$166:$K$242,MATCH($J589,[1]DataVD!$I$166:$I$242,0),1)=$M589,2,"")</f>
        <v/>
      </c>
      <c r="E589" s="18" t="str">
        <f t="shared" si="63"/>
        <v/>
      </c>
      <c r="F589" s="18" t="str">
        <f t="shared" si="64"/>
        <v/>
      </c>
      <c r="G589" s="18" t="str">
        <f t="shared" si="65"/>
        <v/>
      </c>
      <c r="H589" s="18" t="str">
        <f>IF(INDEX([1]DataVD!$L$166:$L$242,MATCH($J589,[1]DataVD!$I$166:$I$242,0),1)=$M589,5,"")</f>
        <v/>
      </c>
      <c r="I589" s="25" t="str">
        <f t="shared" si="66"/>
        <v/>
      </c>
      <c r="J589" s="18" t="s">
        <v>101</v>
      </c>
      <c r="K589" s="11"/>
      <c r="L589" s="13" t="s">
        <v>33</v>
      </c>
      <c r="M589" s="13">
        <v>0.77</v>
      </c>
      <c r="N589" s="13">
        <v>0.74</v>
      </c>
      <c r="O589" s="13">
        <f t="shared" si="60"/>
        <v>-3.0000000000000027E-2</v>
      </c>
      <c r="P589" s="13">
        <v>-0.51</v>
      </c>
      <c r="Q589" s="13">
        <v>-0.51</v>
      </c>
      <c r="R589" s="13">
        <f t="shared" si="61"/>
        <v>0</v>
      </c>
      <c r="S589" s="13"/>
      <c r="T589" s="13"/>
      <c r="U589" s="13"/>
      <c r="V589" s="13"/>
      <c r="W589" s="13"/>
    </row>
    <row r="590" spans="1:23" hidden="1" x14ac:dyDescent="0.3">
      <c r="A590" s="18" t="str">
        <f>IF(K590="","",MAX($A$15:A589)+1)</f>
        <v/>
      </c>
      <c r="B590" s="18">
        <v>2</v>
      </c>
      <c r="C590" s="18" t="str">
        <f t="shared" si="62"/>
        <v/>
      </c>
      <c r="D590" s="18" t="str">
        <f>IF(INDEX([1]DataVD!$K$166:$K$242,MATCH($J590,[1]DataVD!$I$166:$I$242,0),1)=$M590,2,"")</f>
        <v/>
      </c>
      <c r="E590" s="18" t="str">
        <f t="shared" si="63"/>
        <v/>
      </c>
      <c r="F590" s="18" t="str">
        <f t="shared" si="64"/>
        <v/>
      </c>
      <c r="G590" s="18" t="str">
        <f t="shared" si="65"/>
        <v/>
      </c>
      <c r="H590" s="18" t="str">
        <f>IF(INDEX([1]DataVD!$L$166:$L$242,MATCH($J590,[1]DataVD!$I$166:$I$242,0),1)=$M590,5,"")</f>
        <v/>
      </c>
      <c r="I590" s="25" t="str">
        <f t="shared" si="66"/>
        <v/>
      </c>
      <c r="J590" s="18" t="s">
        <v>101</v>
      </c>
      <c r="K590" s="11"/>
      <c r="L590" s="13" t="s">
        <v>33</v>
      </c>
      <c r="M590" s="13">
        <v>3.73</v>
      </c>
      <c r="N590" s="13">
        <v>3.73</v>
      </c>
      <c r="O590" s="13">
        <f t="shared" ref="O590:O653" si="67">ABS(N590)-ABS(M590)</f>
        <v>0</v>
      </c>
      <c r="P590" s="13">
        <v>-0.52</v>
      </c>
      <c r="Q590" s="13">
        <v>-0.52</v>
      </c>
      <c r="R590" s="13">
        <f t="shared" ref="R590:R653" si="68">ABS(Q590)-ABS(P590)</f>
        <v>0</v>
      </c>
      <c r="S590" s="13"/>
      <c r="T590" s="13"/>
      <c r="U590" s="13"/>
      <c r="V590" s="13"/>
      <c r="W590" s="13"/>
    </row>
    <row r="591" spans="1:23" x14ac:dyDescent="0.3">
      <c r="A591" s="18" t="str">
        <f>IF(K591="","",MAX($A$15:A590)+1)</f>
        <v/>
      </c>
      <c r="B591" s="18">
        <v>3</v>
      </c>
      <c r="C591" s="18" t="str">
        <f t="shared" ref="C591:C654" si="69">IF(K591&gt;0,1,"")</f>
        <v/>
      </c>
      <c r="D591" s="18" t="str">
        <f>IF(INDEX([1]DataVD!$K$166:$K$242,MATCH($J591,[1]DataVD!$I$166:$I$242,0),1)=$M591,2,"")</f>
        <v/>
      </c>
      <c r="E591" s="18" t="str">
        <f t="shared" ref="E591:E654" si="70">IF(D590=2,3,"")</f>
        <v/>
      </c>
      <c r="F591" s="18" t="str">
        <f t="shared" ref="F591:F654" si="71">IF(L591="Tim",0,"")</f>
        <v/>
      </c>
      <c r="G591" s="18">
        <f t="shared" ref="G591:G654" si="72">IF(H592=5,4,"")</f>
        <v>4</v>
      </c>
      <c r="H591" s="18" t="str">
        <f>IF(INDEX([1]DataVD!$L$166:$L$242,MATCH($J591,[1]DataVD!$I$166:$I$242,0),1)=$M591,5,"")</f>
        <v/>
      </c>
      <c r="I591" s="25" t="str">
        <f t="shared" ref="I591:I654" si="73">IF(K592&gt;0,6,"")</f>
        <v/>
      </c>
      <c r="J591" s="18" t="s">
        <v>101</v>
      </c>
      <c r="K591" s="11"/>
      <c r="L591" s="13" t="s">
        <v>33</v>
      </c>
      <c r="M591" s="13">
        <v>5.41</v>
      </c>
      <c r="N591" s="13">
        <v>5.44</v>
      </c>
      <c r="O591" s="13">
        <f t="shared" si="67"/>
        <v>3.0000000000000249E-2</v>
      </c>
      <c r="P591" s="13">
        <v>-0.52</v>
      </c>
      <c r="Q591" s="13">
        <v>-0.54</v>
      </c>
      <c r="R591" s="13">
        <f t="shared" si="68"/>
        <v>2.0000000000000018E-2</v>
      </c>
      <c r="S591" s="13"/>
      <c r="T591" s="13"/>
      <c r="U591" s="13"/>
      <c r="V591" s="13"/>
      <c r="W591" s="13"/>
    </row>
    <row r="592" spans="1:23" x14ac:dyDescent="0.3">
      <c r="A592" s="18" t="str">
        <f>IF(K592="","",MAX($A$15:A591)+1)</f>
        <v/>
      </c>
      <c r="B592" s="18">
        <v>4</v>
      </c>
      <c r="C592" s="18" t="str">
        <f t="shared" si="69"/>
        <v/>
      </c>
      <c r="D592" s="18" t="str">
        <f>IF(INDEX([1]DataVD!$K$166:$K$242,MATCH($J592,[1]DataVD!$I$166:$I$242,0),1)=$M592,2,"")</f>
        <v/>
      </c>
      <c r="E592" s="18" t="str">
        <f t="shared" si="70"/>
        <v/>
      </c>
      <c r="F592" s="18" t="str">
        <f t="shared" si="71"/>
        <v/>
      </c>
      <c r="G592" s="18" t="str">
        <f t="shared" si="72"/>
        <v/>
      </c>
      <c r="H592" s="18">
        <f>IF(INDEX([1]DataVD!$L$166:$L$242,MATCH($J592,[1]DataVD!$I$166:$I$242,0),1)=$M592,5,"")</f>
        <v>5</v>
      </c>
      <c r="I592" s="25" t="str">
        <f t="shared" si="73"/>
        <v/>
      </c>
      <c r="J592" s="18" t="s">
        <v>101</v>
      </c>
      <c r="K592" s="11"/>
      <c r="L592" s="13" t="s">
        <v>33</v>
      </c>
      <c r="M592" s="13">
        <v>5.71</v>
      </c>
      <c r="N592" s="13">
        <v>5.7</v>
      </c>
      <c r="O592" s="13">
        <f t="shared" si="67"/>
        <v>-9.9999999999997868E-3</v>
      </c>
      <c r="P592" s="13">
        <v>-0.22</v>
      </c>
      <c r="Q592" s="13">
        <v>-0.24</v>
      </c>
      <c r="R592" s="13">
        <f t="shared" si="68"/>
        <v>1.999999999999999E-2</v>
      </c>
      <c r="S592" s="13"/>
      <c r="T592" s="13"/>
      <c r="U592" s="13"/>
      <c r="V592" s="13"/>
      <c r="W592" s="13"/>
    </row>
    <row r="593" spans="1:23" hidden="1" x14ac:dyDescent="0.3">
      <c r="A593" s="18" t="str">
        <f>IF(K593="","",MAX($A$15:A592)+1)</f>
        <v/>
      </c>
      <c r="B593" s="18">
        <v>5</v>
      </c>
      <c r="C593" s="18" t="str">
        <f t="shared" si="69"/>
        <v/>
      </c>
      <c r="D593" s="18" t="str">
        <f>IF(INDEX([1]DataVD!$K$166:$K$242,MATCH($J593,[1]DataVD!$I$166:$I$242,0),1)=$M593,2,"")</f>
        <v/>
      </c>
      <c r="E593" s="18" t="str">
        <f t="shared" si="70"/>
        <v/>
      </c>
      <c r="F593" s="18" t="str">
        <f t="shared" si="71"/>
        <v/>
      </c>
      <c r="G593" s="18" t="str">
        <f t="shared" si="72"/>
        <v/>
      </c>
      <c r="H593" s="18" t="str">
        <f>IF(INDEX([1]DataVD!$L$166:$L$242,MATCH($J593,[1]DataVD!$I$166:$I$242,0),1)=$M593,5,"")</f>
        <v/>
      </c>
      <c r="I593" s="25" t="str">
        <f t="shared" si="73"/>
        <v/>
      </c>
      <c r="J593" s="18" t="s">
        <v>101</v>
      </c>
      <c r="K593" s="11"/>
      <c r="L593" s="13" t="s">
        <v>33</v>
      </c>
      <c r="M593" s="13">
        <v>3.73</v>
      </c>
      <c r="N593" s="13">
        <v>3.71</v>
      </c>
      <c r="O593" s="13">
        <f t="shared" si="67"/>
        <v>-2.0000000000000018E-2</v>
      </c>
      <c r="P593" s="13">
        <v>-0.22</v>
      </c>
      <c r="Q593" s="13">
        <v>-0.22</v>
      </c>
      <c r="R593" s="13">
        <f t="shared" si="68"/>
        <v>0</v>
      </c>
      <c r="S593" s="13"/>
      <c r="T593" s="13"/>
      <c r="U593" s="13"/>
      <c r="V593" s="13"/>
      <c r="W593" s="13"/>
    </row>
    <row r="594" spans="1:23" x14ac:dyDescent="0.3">
      <c r="A594" s="18" t="str">
        <f>IF(K594="","",MAX($A$15:A593)+1)</f>
        <v/>
      </c>
      <c r="B594" s="18">
        <v>6</v>
      </c>
      <c r="C594" s="18" t="str">
        <f t="shared" si="69"/>
        <v/>
      </c>
      <c r="D594" s="18" t="str">
        <f>IF(INDEX([1]DataVD!$K$166:$K$242,MATCH($J594,[1]DataVD!$I$166:$I$242,0),1)=$M594,2,"")</f>
        <v/>
      </c>
      <c r="E594" s="18" t="str">
        <f t="shared" si="70"/>
        <v/>
      </c>
      <c r="F594" s="18" t="str">
        <f t="shared" si="71"/>
        <v/>
      </c>
      <c r="G594" s="18" t="str">
        <f t="shared" si="72"/>
        <v/>
      </c>
      <c r="H594" s="18" t="str">
        <f>IF(INDEX([1]DataVD!$L$166:$L$242,MATCH($J594,[1]DataVD!$I$166:$I$242,0),1)=$M594,5,"")</f>
        <v/>
      </c>
      <c r="I594" s="25">
        <f t="shared" si="73"/>
        <v>6</v>
      </c>
      <c r="J594" s="18" t="s">
        <v>101</v>
      </c>
      <c r="K594" s="11"/>
      <c r="L594" s="13" t="s">
        <v>33</v>
      </c>
      <c r="M594" s="13">
        <v>3.71</v>
      </c>
      <c r="N594" s="13">
        <v>3.71</v>
      </c>
      <c r="O594" s="13">
        <f t="shared" si="67"/>
        <v>0</v>
      </c>
      <c r="P594" s="13">
        <v>-0.22</v>
      </c>
      <c r="Q594" s="13">
        <v>-0.22</v>
      </c>
      <c r="R594" s="13">
        <f t="shared" si="68"/>
        <v>0</v>
      </c>
      <c r="S594" s="13"/>
      <c r="T594" s="13"/>
      <c r="U594" s="13"/>
      <c r="V594" s="13"/>
      <c r="W594" s="13"/>
    </row>
    <row r="595" spans="1:23" x14ac:dyDescent="0.3">
      <c r="A595" s="19">
        <f>IF(K595="","",MAX($A$15:A594)+1)</f>
        <v>54</v>
      </c>
      <c r="B595" s="19">
        <v>4</v>
      </c>
      <c r="C595" s="19">
        <f t="shared" si="69"/>
        <v>1</v>
      </c>
      <c r="D595" s="19" t="str">
        <f>IF(INDEX([1]DataVD!$K$166:$K$242,MATCH($J595,[1]DataVD!$I$166:$I$242,0),1)=$M595,2,"")</f>
        <v/>
      </c>
      <c r="E595" s="19" t="str">
        <f t="shared" si="70"/>
        <v/>
      </c>
      <c r="F595" s="19" t="str">
        <f t="shared" si="71"/>
        <v/>
      </c>
      <c r="G595" s="19" t="str">
        <f t="shared" si="72"/>
        <v/>
      </c>
      <c r="H595" s="19" t="str">
        <f>IF(INDEX([1]DataVD!$L$166:$L$242,MATCH($J595,[1]DataVD!$I$166:$I$242,0),1)=$M595,5,"")</f>
        <v/>
      </c>
      <c r="I595" s="25" t="str">
        <f t="shared" si="73"/>
        <v/>
      </c>
      <c r="J595" s="18" t="s">
        <v>102</v>
      </c>
      <c r="K595" s="15">
        <v>940</v>
      </c>
      <c r="L595" s="16" t="s">
        <v>31</v>
      </c>
      <c r="M595" s="16">
        <v>3.6</v>
      </c>
      <c r="N595" s="16">
        <v>3.58</v>
      </c>
      <c r="O595" s="16">
        <f t="shared" si="67"/>
        <v>-2.0000000000000018E-2</v>
      </c>
      <c r="P595" s="16">
        <v>-0.14000000000000001</v>
      </c>
      <c r="Q595" s="16">
        <v>-0.12</v>
      </c>
      <c r="R595" s="16">
        <f t="shared" si="68"/>
        <v>-2.0000000000000018E-2</v>
      </c>
      <c r="S595" s="16">
        <v>2.57</v>
      </c>
      <c r="T595" s="16">
        <v>14.14</v>
      </c>
      <c r="U595" s="16">
        <v>5.6</v>
      </c>
      <c r="V595" s="16">
        <v>4.04</v>
      </c>
      <c r="W595" s="16"/>
    </row>
    <row r="596" spans="1:23" x14ac:dyDescent="0.3">
      <c r="A596" s="19" t="str">
        <f>IF(K596="","",MAX($A$15:A595)+1)</f>
        <v/>
      </c>
      <c r="B596" s="19">
        <v>3</v>
      </c>
      <c r="C596" s="19" t="str">
        <f t="shared" si="69"/>
        <v/>
      </c>
      <c r="D596" s="19">
        <f>IF(INDEX([1]DataVD!$K$166:$K$242,MATCH($J596,[1]DataVD!$I$166:$I$242,0),1)=$M596,2,"")</f>
        <v>2</v>
      </c>
      <c r="E596" s="19" t="str">
        <f t="shared" si="70"/>
        <v/>
      </c>
      <c r="F596" s="19" t="str">
        <f t="shared" si="71"/>
        <v/>
      </c>
      <c r="G596" s="19" t="str">
        <f t="shared" si="72"/>
        <v/>
      </c>
      <c r="H596" s="19" t="str">
        <f>IF(INDEX([1]DataVD!$L$166:$L$242,MATCH($J596,[1]DataVD!$I$166:$I$242,0),1)=$M596,5,"")</f>
        <v/>
      </c>
      <c r="I596" s="25" t="str">
        <f t="shared" si="73"/>
        <v/>
      </c>
      <c r="J596" s="18" t="s">
        <v>102</v>
      </c>
      <c r="K596" s="14"/>
      <c r="L596" s="16" t="s">
        <v>31</v>
      </c>
      <c r="M596" s="16">
        <v>5.6</v>
      </c>
      <c r="N596" s="16">
        <v>5.63</v>
      </c>
      <c r="O596" s="16">
        <f t="shared" si="67"/>
        <v>3.0000000000000249E-2</v>
      </c>
      <c r="P596" s="16">
        <v>-0.12</v>
      </c>
      <c r="Q596" s="16">
        <v>-0.12</v>
      </c>
      <c r="R596" s="16">
        <f t="shared" si="68"/>
        <v>0</v>
      </c>
      <c r="S596" s="16"/>
      <c r="T596" s="16"/>
      <c r="U596" s="16"/>
      <c r="V596" s="16"/>
      <c r="W596" s="16"/>
    </row>
    <row r="597" spans="1:23" x14ac:dyDescent="0.3">
      <c r="A597" s="19" t="str">
        <f>IF(K597="","",MAX($A$15:A596)+1)</f>
        <v/>
      </c>
      <c r="B597" s="19">
        <v>2</v>
      </c>
      <c r="C597" s="19" t="str">
        <f t="shared" si="69"/>
        <v/>
      </c>
      <c r="D597" s="19" t="str">
        <f>IF(INDEX([1]DataVD!$K$166:$K$242,MATCH($J597,[1]DataVD!$I$166:$I$242,0),1)=$M597,2,"")</f>
        <v/>
      </c>
      <c r="E597" s="19">
        <f t="shared" si="70"/>
        <v>3</v>
      </c>
      <c r="F597" s="19" t="str">
        <f t="shared" si="71"/>
        <v/>
      </c>
      <c r="G597" s="19" t="str">
        <f t="shared" si="72"/>
        <v/>
      </c>
      <c r="H597" s="19" t="str">
        <f>IF(INDEX([1]DataVD!$L$166:$L$242,MATCH($J597,[1]DataVD!$I$166:$I$242,0),1)=$M597,5,"")</f>
        <v/>
      </c>
      <c r="I597" s="25" t="str">
        <f t="shared" si="73"/>
        <v/>
      </c>
      <c r="J597" s="18" t="s">
        <v>102</v>
      </c>
      <c r="K597" s="14"/>
      <c r="L597" s="16" t="s">
        <v>31</v>
      </c>
      <c r="M597" s="16">
        <v>5.3</v>
      </c>
      <c r="N597" s="16">
        <v>5.31</v>
      </c>
      <c r="O597" s="16">
        <f t="shared" si="67"/>
        <v>9.9999999999997868E-3</v>
      </c>
      <c r="P597" s="16">
        <v>-0.42</v>
      </c>
      <c r="Q597" s="16">
        <v>-0.43</v>
      </c>
      <c r="R597" s="16">
        <f t="shared" si="68"/>
        <v>1.0000000000000009E-2</v>
      </c>
      <c r="S597" s="16"/>
      <c r="T597" s="16"/>
      <c r="U597" s="16"/>
      <c r="V597" s="16"/>
      <c r="W597" s="16"/>
    </row>
    <row r="598" spans="1:23" hidden="1" x14ac:dyDescent="0.3">
      <c r="A598" s="19" t="str">
        <f>IF(K598="","",MAX($A$15:A597)+1)</f>
        <v/>
      </c>
      <c r="B598" s="19">
        <v>1</v>
      </c>
      <c r="C598" s="19" t="str">
        <f t="shared" si="69"/>
        <v/>
      </c>
      <c r="D598" s="19" t="str">
        <f>IF(INDEX([1]DataVD!$K$166:$K$242,MATCH($J598,[1]DataVD!$I$166:$I$242,0),1)=$M598,2,"")</f>
        <v/>
      </c>
      <c r="E598" s="19" t="str">
        <f t="shared" si="70"/>
        <v/>
      </c>
      <c r="F598" s="19" t="str">
        <f t="shared" si="71"/>
        <v/>
      </c>
      <c r="G598" s="19" t="str">
        <f t="shared" si="72"/>
        <v/>
      </c>
      <c r="H598" s="19" t="str">
        <f>IF(INDEX([1]DataVD!$L$166:$L$242,MATCH($J598,[1]DataVD!$I$166:$I$242,0),1)=$M598,5,"")</f>
        <v/>
      </c>
      <c r="I598" s="25" t="str">
        <f t="shared" si="73"/>
        <v/>
      </c>
      <c r="J598" s="18" t="s">
        <v>102</v>
      </c>
      <c r="K598" s="14"/>
      <c r="L598" s="16" t="s">
        <v>31</v>
      </c>
      <c r="M598" s="16">
        <v>2.14</v>
      </c>
      <c r="N598" s="16">
        <v>2.14</v>
      </c>
      <c r="O598" s="16">
        <f t="shared" si="67"/>
        <v>0</v>
      </c>
      <c r="P598" s="16">
        <v>-0.46</v>
      </c>
      <c r="Q598" s="16">
        <v>-0.45</v>
      </c>
      <c r="R598" s="16">
        <f t="shared" si="68"/>
        <v>-1.0000000000000009E-2</v>
      </c>
      <c r="S598" s="16"/>
      <c r="T598" s="16"/>
      <c r="U598" s="16"/>
      <c r="V598" s="16"/>
      <c r="W598" s="16"/>
    </row>
    <row r="599" spans="1:23" x14ac:dyDescent="0.3">
      <c r="A599" s="19" t="str">
        <f>IF(K599="","",MAX($A$15:A598)+1)</f>
        <v/>
      </c>
      <c r="B599" s="19">
        <v>0</v>
      </c>
      <c r="C599" s="19" t="str">
        <f t="shared" si="69"/>
        <v/>
      </c>
      <c r="D599" s="19" t="str">
        <f>IF(INDEX([1]DataVD!$K$166:$K$242,MATCH($J599,[1]DataVD!$I$166:$I$242,0),1)=$M599,2,"")</f>
        <v/>
      </c>
      <c r="E599" s="19" t="str">
        <f t="shared" si="70"/>
        <v/>
      </c>
      <c r="F599" s="19">
        <f t="shared" si="71"/>
        <v>0</v>
      </c>
      <c r="G599" s="19" t="str">
        <f t="shared" si="72"/>
        <v/>
      </c>
      <c r="H599" s="19" t="str">
        <f>IF(INDEX([1]DataVD!$L$166:$L$242,MATCH($J599,[1]DataVD!$I$166:$I$242,0),1)=$M599,5,"")</f>
        <v/>
      </c>
      <c r="I599" s="25" t="str">
        <f t="shared" si="73"/>
        <v/>
      </c>
      <c r="J599" s="18" t="s">
        <v>102</v>
      </c>
      <c r="K599" s="14"/>
      <c r="L599" s="16" t="s">
        <v>32</v>
      </c>
      <c r="M599" s="16">
        <v>0</v>
      </c>
      <c r="N599" s="16">
        <v>0</v>
      </c>
      <c r="O599" s="16">
        <f t="shared" si="67"/>
        <v>0</v>
      </c>
      <c r="P599" s="16">
        <v>0.57999999999999996</v>
      </c>
      <c r="Q599" s="16">
        <v>0.59</v>
      </c>
      <c r="R599" s="16">
        <f t="shared" si="68"/>
        <v>1.0000000000000009E-2</v>
      </c>
      <c r="S599" s="16"/>
      <c r="T599" s="16"/>
      <c r="U599" s="16"/>
      <c r="V599" s="16"/>
      <c r="W599" s="16"/>
    </row>
    <row r="600" spans="1:23" x14ac:dyDescent="0.3">
      <c r="A600" s="19" t="str">
        <f>IF(K600="","",MAX($A$15:A599)+1)</f>
        <v/>
      </c>
      <c r="B600" s="19">
        <v>1</v>
      </c>
      <c r="C600" s="19" t="str">
        <f t="shared" si="69"/>
        <v/>
      </c>
      <c r="D600" s="19" t="str">
        <f>IF(INDEX([1]DataVD!$K$166:$K$242,MATCH($J600,[1]DataVD!$I$166:$I$242,0),1)=$M600,2,"")</f>
        <v/>
      </c>
      <c r="E600" s="19" t="str">
        <f t="shared" si="70"/>
        <v/>
      </c>
      <c r="F600" s="19" t="str">
        <f t="shared" si="71"/>
        <v/>
      </c>
      <c r="G600" s="19">
        <f t="shared" si="72"/>
        <v>4</v>
      </c>
      <c r="H600" s="19" t="str">
        <f>IF(INDEX([1]DataVD!$L$166:$L$242,MATCH($J600,[1]DataVD!$I$166:$I$242,0),1)=$M600,5,"")</f>
        <v/>
      </c>
      <c r="I600" s="25" t="str">
        <f t="shared" si="73"/>
        <v/>
      </c>
      <c r="J600" s="18" t="s">
        <v>102</v>
      </c>
      <c r="K600" s="14"/>
      <c r="L600" s="16" t="s">
        <v>33</v>
      </c>
      <c r="M600" s="16">
        <v>3.74</v>
      </c>
      <c r="N600" s="16">
        <v>3.7</v>
      </c>
      <c r="O600" s="16">
        <f t="shared" si="67"/>
        <v>-4.0000000000000036E-2</v>
      </c>
      <c r="P600" s="16">
        <v>0.62</v>
      </c>
      <c r="Q600" s="16">
        <v>0.62</v>
      </c>
      <c r="R600" s="16">
        <f t="shared" si="68"/>
        <v>0</v>
      </c>
      <c r="S600" s="16"/>
      <c r="T600" s="16"/>
      <c r="U600" s="16"/>
      <c r="V600" s="16"/>
      <c r="W600" s="16"/>
    </row>
    <row r="601" spans="1:23" x14ac:dyDescent="0.3">
      <c r="A601" s="19" t="str">
        <f>IF(K601="","",MAX($A$15:A600)+1)</f>
        <v/>
      </c>
      <c r="B601" s="19">
        <v>2</v>
      </c>
      <c r="C601" s="19" t="str">
        <f t="shared" si="69"/>
        <v/>
      </c>
      <c r="D601" s="19" t="str">
        <f>IF(INDEX([1]DataVD!$K$166:$K$242,MATCH($J601,[1]DataVD!$I$166:$I$242,0),1)=$M601,2,"")</f>
        <v/>
      </c>
      <c r="E601" s="19" t="str">
        <f t="shared" si="70"/>
        <v/>
      </c>
      <c r="F601" s="19" t="str">
        <f t="shared" si="71"/>
        <v/>
      </c>
      <c r="G601" s="19" t="str">
        <f t="shared" si="72"/>
        <v/>
      </c>
      <c r="H601" s="19">
        <f>IF(INDEX([1]DataVD!$L$166:$L$242,MATCH($J601,[1]DataVD!$I$166:$I$242,0),1)=$M601,5,"")</f>
        <v>5</v>
      </c>
      <c r="I601" s="25" t="str">
        <f t="shared" si="73"/>
        <v/>
      </c>
      <c r="J601" s="18" t="s">
        <v>102</v>
      </c>
      <c r="K601" s="14"/>
      <c r="L601" s="16" t="s">
        <v>33</v>
      </c>
      <c r="M601" s="16">
        <v>4.04</v>
      </c>
      <c r="N601" s="16">
        <v>4.03</v>
      </c>
      <c r="O601" s="16">
        <f t="shared" si="67"/>
        <v>-9.9999999999997868E-3</v>
      </c>
      <c r="P601" s="16">
        <v>0.92</v>
      </c>
      <c r="Q601" s="16">
        <v>0.9</v>
      </c>
      <c r="R601" s="16">
        <f t="shared" si="68"/>
        <v>-2.0000000000000018E-2</v>
      </c>
      <c r="S601" s="16"/>
      <c r="T601" s="16"/>
      <c r="U601" s="16"/>
      <c r="V601" s="16"/>
      <c r="W601" s="16"/>
    </row>
    <row r="602" spans="1:23" x14ac:dyDescent="0.3">
      <c r="A602" s="19" t="str">
        <f>IF(K602="","",MAX($A$15:A601)+1)</f>
        <v/>
      </c>
      <c r="B602" s="19">
        <v>3</v>
      </c>
      <c r="C602" s="19" t="str">
        <f t="shared" si="69"/>
        <v/>
      </c>
      <c r="D602" s="19" t="str">
        <f>IF(INDEX([1]DataVD!$K$166:$K$242,MATCH($J602,[1]DataVD!$I$166:$I$242,0),1)=$M602,2,"")</f>
        <v/>
      </c>
      <c r="E602" s="19" t="str">
        <f t="shared" si="70"/>
        <v/>
      </c>
      <c r="F602" s="19" t="str">
        <f t="shared" si="71"/>
        <v/>
      </c>
      <c r="G602" s="19" t="str">
        <f t="shared" si="72"/>
        <v/>
      </c>
      <c r="H602" s="19" t="str">
        <f>IF(INDEX([1]DataVD!$L$166:$L$242,MATCH($J602,[1]DataVD!$I$166:$I$242,0),1)=$M602,5,"")</f>
        <v/>
      </c>
      <c r="I602" s="25">
        <f t="shared" si="73"/>
        <v>6</v>
      </c>
      <c r="J602" s="18" t="s">
        <v>102</v>
      </c>
      <c r="K602" s="14"/>
      <c r="L602" s="16" t="s">
        <v>33</v>
      </c>
      <c r="M602" s="16">
        <v>2.04</v>
      </c>
      <c r="N602" s="16">
        <v>2.04</v>
      </c>
      <c r="O602" s="16">
        <f t="shared" si="67"/>
        <v>0</v>
      </c>
      <c r="P602" s="16">
        <v>0.9</v>
      </c>
      <c r="Q602" s="16">
        <v>0.91</v>
      </c>
      <c r="R602" s="16">
        <f t="shared" si="68"/>
        <v>1.0000000000000009E-2</v>
      </c>
      <c r="S602" s="16"/>
      <c r="T602" s="16"/>
      <c r="U602" s="16"/>
      <c r="V602" s="16"/>
      <c r="W602" s="16"/>
    </row>
    <row r="603" spans="1:23" x14ac:dyDescent="0.3">
      <c r="A603" s="18">
        <f>IF(K603="","",MAX($A$15:A602)+1)</f>
        <v>55</v>
      </c>
      <c r="B603" s="18">
        <v>6</v>
      </c>
      <c r="C603" s="18">
        <f t="shared" si="69"/>
        <v>1</v>
      </c>
      <c r="D603" s="18" t="str">
        <f>IF(INDEX([1]DataVD!$K$166:$K$242,MATCH($J603,[1]DataVD!$I$166:$I$242,0),1)=$M603,2,"")</f>
        <v/>
      </c>
      <c r="E603" s="18" t="str">
        <f t="shared" si="70"/>
        <v/>
      </c>
      <c r="F603" s="18" t="str">
        <f t="shared" si="71"/>
        <v/>
      </c>
      <c r="G603" s="18" t="str">
        <f t="shared" si="72"/>
        <v/>
      </c>
      <c r="H603" s="18" t="str">
        <f>IF(INDEX([1]DataVD!$L$166:$L$242,MATCH($J603,[1]DataVD!$I$166:$I$242,0),1)=$M603,5,"")</f>
        <v/>
      </c>
      <c r="I603" s="25" t="str">
        <f t="shared" si="73"/>
        <v/>
      </c>
      <c r="J603" s="18" t="s">
        <v>103</v>
      </c>
      <c r="K603" s="12">
        <v>960</v>
      </c>
      <c r="L603" s="13" t="s">
        <v>31</v>
      </c>
      <c r="M603" s="13">
        <v>2.82</v>
      </c>
      <c r="N603" s="13">
        <v>2.81</v>
      </c>
      <c r="O603" s="13">
        <f t="shared" si="67"/>
        <v>-9.9999999999997868E-3</v>
      </c>
      <c r="P603" s="13">
        <v>-0.17</v>
      </c>
      <c r="Q603" s="13">
        <v>-0.17</v>
      </c>
      <c r="R603" s="13">
        <f t="shared" si="68"/>
        <v>0</v>
      </c>
      <c r="S603" s="13">
        <v>3.99</v>
      </c>
      <c r="T603" s="13">
        <v>13.49</v>
      </c>
      <c r="U603" s="13">
        <v>4.04</v>
      </c>
      <c r="V603" s="13">
        <v>3.58</v>
      </c>
      <c r="W603" s="13"/>
    </row>
    <row r="604" spans="1:23" hidden="1" x14ac:dyDescent="0.3">
      <c r="A604" s="18" t="str">
        <f>IF(K604="","",MAX($A$15:A603)+1)</f>
        <v/>
      </c>
      <c r="B604" s="18">
        <v>5</v>
      </c>
      <c r="C604" s="18" t="str">
        <f t="shared" si="69"/>
        <v/>
      </c>
      <c r="D604" s="18" t="str">
        <f>IF(INDEX([1]DataVD!$K$166:$K$242,MATCH($J604,[1]DataVD!$I$166:$I$242,0),1)=$M604,2,"")</f>
        <v/>
      </c>
      <c r="E604" s="18" t="str">
        <f t="shared" si="70"/>
        <v/>
      </c>
      <c r="F604" s="18" t="str">
        <f t="shared" si="71"/>
        <v/>
      </c>
      <c r="G604" s="18" t="str">
        <f t="shared" si="72"/>
        <v/>
      </c>
      <c r="H604" s="18" t="str">
        <f>IF(INDEX([1]DataVD!$L$166:$L$242,MATCH($J604,[1]DataVD!$I$166:$I$242,0),1)=$M604,5,"")</f>
        <v/>
      </c>
      <c r="I604" s="25" t="str">
        <f t="shared" si="73"/>
        <v/>
      </c>
      <c r="J604" s="18" t="s">
        <v>103</v>
      </c>
      <c r="K604" s="11"/>
      <c r="L604" s="13" t="s">
        <v>31</v>
      </c>
      <c r="M604" s="13">
        <v>3.61</v>
      </c>
      <c r="N604" s="13">
        <v>3.64</v>
      </c>
      <c r="O604" s="13">
        <f t="shared" si="67"/>
        <v>3.0000000000000249E-2</v>
      </c>
      <c r="P604" s="13">
        <v>-0.17</v>
      </c>
      <c r="Q604" s="13">
        <v>-0.17</v>
      </c>
      <c r="R604" s="13">
        <f t="shared" si="68"/>
        <v>0</v>
      </c>
      <c r="S604" s="13"/>
      <c r="T604" s="13"/>
      <c r="U604" s="13"/>
      <c r="V604" s="13"/>
      <c r="W604" s="13"/>
    </row>
    <row r="605" spans="1:23" hidden="1" x14ac:dyDescent="0.3">
      <c r="A605" s="18" t="str">
        <f>IF(K605="","",MAX($A$15:A604)+1)</f>
        <v/>
      </c>
      <c r="B605" s="18">
        <v>4</v>
      </c>
      <c r="C605" s="18" t="str">
        <f t="shared" si="69"/>
        <v/>
      </c>
      <c r="D605" s="18" t="str">
        <f>IF(INDEX([1]DataVD!$K$166:$K$242,MATCH($J605,[1]DataVD!$I$166:$I$242,0),1)=$M605,2,"")</f>
        <v/>
      </c>
      <c r="E605" s="18" t="str">
        <f t="shared" si="70"/>
        <v/>
      </c>
      <c r="F605" s="18" t="str">
        <f t="shared" si="71"/>
        <v/>
      </c>
      <c r="G605" s="18" t="str">
        <f t="shared" si="72"/>
        <v/>
      </c>
      <c r="H605" s="18" t="str">
        <f>IF(INDEX([1]DataVD!$L$166:$L$242,MATCH($J605,[1]DataVD!$I$166:$I$242,0),1)=$M605,5,"")</f>
        <v/>
      </c>
      <c r="I605" s="25" t="str">
        <f t="shared" si="73"/>
        <v/>
      </c>
      <c r="J605" s="18" t="s">
        <v>103</v>
      </c>
      <c r="K605" s="11"/>
      <c r="L605" s="13" t="s">
        <v>31</v>
      </c>
      <c r="M605" s="13">
        <v>4.0199999999999996</v>
      </c>
      <c r="N605" s="13">
        <v>4.04</v>
      </c>
      <c r="O605" s="13">
        <f t="shared" si="67"/>
        <v>2.0000000000000462E-2</v>
      </c>
      <c r="P605" s="13">
        <v>0.95</v>
      </c>
      <c r="Q605" s="13">
        <v>0.96</v>
      </c>
      <c r="R605" s="13">
        <f t="shared" si="68"/>
        <v>1.0000000000000009E-2</v>
      </c>
      <c r="S605" s="13"/>
      <c r="T605" s="13"/>
      <c r="U605" s="13"/>
      <c r="V605" s="13"/>
      <c r="W605" s="13"/>
    </row>
    <row r="606" spans="1:23" x14ac:dyDescent="0.3">
      <c r="A606" s="18" t="str">
        <f>IF(K606="","",MAX($A$15:A605)+1)</f>
        <v/>
      </c>
      <c r="B606" s="18">
        <v>3</v>
      </c>
      <c r="C606" s="18" t="str">
        <f t="shared" si="69"/>
        <v/>
      </c>
      <c r="D606" s="18">
        <f>IF(INDEX([1]DataVD!$K$166:$K$242,MATCH($J606,[1]DataVD!$I$166:$I$242,0),1)=$M606,2,"")</f>
        <v>2</v>
      </c>
      <c r="E606" s="18" t="str">
        <f t="shared" si="70"/>
        <v/>
      </c>
      <c r="F606" s="18" t="str">
        <f t="shared" si="71"/>
        <v/>
      </c>
      <c r="G606" s="18" t="str">
        <f t="shared" si="72"/>
        <v/>
      </c>
      <c r="H606" s="18" t="str">
        <f>IF(INDEX([1]DataVD!$L$166:$L$242,MATCH($J606,[1]DataVD!$I$166:$I$242,0),1)=$M606,5,"")</f>
        <v/>
      </c>
      <c r="I606" s="25" t="str">
        <f t="shared" si="73"/>
        <v/>
      </c>
      <c r="J606" s="18" t="s">
        <v>103</v>
      </c>
      <c r="K606" s="11"/>
      <c r="L606" s="13" t="s">
        <v>31</v>
      </c>
      <c r="M606" s="13">
        <v>4.04</v>
      </c>
      <c r="N606" s="13">
        <v>4.03</v>
      </c>
      <c r="O606" s="13">
        <f t="shared" si="67"/>
        <v>-9.9999999999997868E-3</v>
      </c>
      <c r="P606" s="13">
        <v>0.95</v>
      </c>
      <c r="Q606" s="13">
        <v>0.97</v>
      </c>
      <c r="R606" s="13">
        <f t="shared" si="68"/>
        <v>2.0000000000000018E-2</v>
      </c>
      <c r="S606" s="13"/>
      <c r="T606" s="13"/>
      <c r="U606" s="13"/>
      <c r="V606" s="13"/>
      <c r="W606" s="13"/>
    </row>
    <row r="607" spans="1:23" x14ac:dyDescent="0.3">
      <c r="A607" s="18" t="str">
        <f>IF(K607="","",MAX($A$15:A606)+1)</f>
        <v/>
      </c>
      <c r="B607" s="18">
        <v>2</v>
      </c>
      <c r="C607" s="18" t="str">
        <f t="shared" si="69"/>
        <v/>
      </c>
      <c r="D607" s="18" t="str">
        <f>IF(INDEX([1]DataVD!$K$166:$K$242,MATCH($J607,[1]DataVD!$I$166:$I$242,0),1)=$M607,2,"")</f>
        <v/>
      </c>
      <c r="E607" s="18">
        <f t="shared" si="70"/>
        <v>3</v>
      </c>
      <c r="F607" s="18" t="str">
        <f t="shared" si="71"/>
        <v/>
      </c>
      <c r="G607" s="18" t="str">
        <f t="shared" si="72"/>
        <v/>
      </c>
      <c r="H607" s="18" t="str">
        <f>IF(INDEX([1]DataVD!$L$166:$L$242,MATCH($J607,[1]DataVD!$I$166:$I$242,0),1)=$M607,5,"")</f>
        <v/>
      </c>
      <c r="I607" s="25" t="str">
        <f t="shared" si="73"/>
        <v/>
      </c>
      <c r="J607" s="18" t="s">
        <v>103</v>
      </c>
      <c r="K607" s="11"/>
      <c r="L607" s="13" t="s">
        <v>31</v>
      </c>
      <c r="M607" s="13">
        <v>3.92</v>
      </c>
      <c r="N607" s="13">
        <v>3.93</v>
      </c>
      <c r="O607" s="13">
        <f t="shared" si="67"/>
        <v>1.0000000000000231E-2</v>
      </c>
      <c r="P607" s="13">
        <v>0.39</v>
      </c>
      <c r="Q607" s="13">
        <v>0.39</v>
      </c>
      <c r="R607" s="13">
        <f t="shared" si="68"/>
        <v>0</v>
      </c>
      <c r="S607" s="13"/>
      <c r="T607" s="13"/>
      <c r="U607" s="13"/>
      <c r="V607" s="13"/>
      <c r="W607" s="13"/>
    </row>
    <row r="608" spans="1:23" hidden="1" x14ac:dyDescent="0.3">
      <c r="A608" s="18" t="str">
        <f>IF(K608="","",MAX($A$15:A607)+1)</f>
        <v/>
      </c>
      <c r="B608" s="18">
        <v>1</v>
      </c>
      <c r="C608" s="18" t="str">
        <f t="shared" si="69"/>
        <v/>
      </c>
      <c r="D608" s="18" t="str">
        <f>IF(INDEX([1]DataVD!$K$166:$K$242,MATCH($J608,[1]DataVD!$I$166:$I$242,0),1)=$M608,2,"")</f>
        <v/>
      </c>
      <c r="E608" s="18" t="str">
        <f t="shared" si="70"/>
        <v/>
      </c>
      <c r="F608" s="18" t="str">
        <f t="shared" si="71"/>
        <v/>
      </c>
      <c r="G608" s="18" t="str">
        <f t="shared" si="72"/>
        <v/>
      </c>
      <c r="H608" s="18" t="str">
        <f>IF(INDEX([1]DataVD!$L$166:$L$242,MATCH($J608,[1]DataVD!$I$166:$I$242,0),1)=$M608,5,"")</f>
        <v/>
      </c>
      <c r="I608" s="25" t="str">
        <f t="shared" si="73"/>
        <v/>
      </c>
      <c r="J608" s="18" t="s">
        <v>103</v>
      </c>
      <c r="K608" s="11"/>
      <c r="L608" s="13" t="s">
        <v>31</v>
      </c>
      <c r="M608" s="13">
        <v>3.61</v>
      </c>
      <c r="N608" s="13">
        <v>3.58</v>
      </c>
      <c r="O608" s="13">
        <f t="shared" si="67"/>
        <v>-2.9999999999999805E-2</v>
      </c>
      <c r="P608" s="13">
        <v>-0.47</v>
      </c>
      <c r="Q608" s="13">
        <v>-0.47</v>
      </c>
      <c r="R608" s="13">
        <f t="shared" si="68"/>
        <v>0</v>
      </c>
      <c r="S608" s="13"/>
      <c r="T608" s="13"/>
      <c r="U608" s="13"/>
      <c r="V608" s="13"/>
      <c r="W608" s="13"/>
    </row>
    <row r="609" spans="1:23" x14ac:dyDescent="0.3">
      <c r="A609" s="18" t="str">
        <f>IF(K609="","",MAX($A$15:A608)+1)</f>
        <v/>
      </c>
      <c r="B609" s="18">
        <v>0</v>
      </c>
      <c r="C609" s="18" t="str">
        <f t="shared" si="69"/>
        <v/>
      </c>
      <c r="D609" s="18" t="str">
        <f>IF(INDEX([1]DataVD!$K$166:$K$242,MATCH($J609,[1]DataVD!$I$166:$I$242,0),1)=$M609,2,"")</f>
        <v/>
      </c>
      <c r="E609" s="18" t="str">
        <f t="shared" si="70"/>
        <v/>
      </c>
      <c r="F609" s="18">
        <f t="shared" si="71"/>
        <v>0</v>
      </c>
      <c r="G609" s="18" t="str">
        <f t="shared" si="72"/>
        <v/>
      </c>
      <c r="H609" s="18" t="str">
        <f>IF(INDEX([1]DataVD!$L$166:$L$242,MATCH($J609,[1]DataVD!$I$166:$I$242,0),1)=$M609,5,"")</f>
        <v/>
      </c>
      <c r="I609" s="25" t="str">
        <f t="shared" si="73"/>
        <v/>
      </c>
      <c r="J609" s="18" t="s">
        <v>103</v>
      </c>
      <c r="K609" s="11"/>
      <c r="L609" s="13" t="s">
        <v>32</v>
      </c>
      <c r="M609" s="13">
        <v>0</v>
      </c>
      <c r="N609" s="13">
        <v>0</v>
      </c>
      <c r="O609" s="13">
        <f t="shared" si="67"/>
        <v>0</v>
      </c>
      <c r="P609" s="13">
        <v>-0.49</v>
      </c>
      <c r="Q609" s="13">
        <v>-0.48</v>
      </c>
      <c r="R609" s="13">
        <f t="shared" si="68"/>
        <v>-1.0000000000000009E-2</v>
      </c>
      <c r="S609" s="13"/>
      <c r="T609" s="13"/>
      <c r="U609" s="13"/>
      <c r="V609" s="13"/>
      <c r="W609" s="13"/>
    </row>
    <row r="610" spans="1:23" hidden="1" x14ac:dyDescent="0.3">
      <c r="A610" s="18" t="str">
        <f>IF(K610="","",MAX($A$15:A609)+1)</f>
        <v/>
      </c>
      <c r="B610" s="18">
        <v>1</v>
      </c>
      <c r="C610" s="18" t="str">
        <f t="shared" si="69"/>
        <v/>
      </c>
      <c r="D610" s="18" t="str">
        <f>IF(INDEX([1]DataVD!$K$166:$K$242,MATCH($J610,[1]DataVD!$I$166:$I$242,0),1)=$M610,2,"")</f>
        <v/>
      </c>
      <c r="E610" s="18" t="str">
        <f t="shared" si="70"/>
        <v/>
      </c>
      <c r="F610" s="18" t="str">
        <f t="shared" si="71"/>
        <v/>
      </c>
      <c r="G610" s="18" t="str">
        <f t="shared" si="72"/>
        <v/>
      </c>
      <c r="H610" s="18" t="str">
        <f>IF(INDEX([1]DataVD!$L$166:$L$242,MATCH($J610,[1]DataVD!$I$166:$I$242,0),1)=$M610,5,"")</f>
        <v/>
      </c>
      <c r="I610" s="25" t="str">
        <f t="shared" si="73"/>
        <v/>
      </c>
      <c r="J610" s="18" t="s">
        <v>103</v>
      </c>
      <c r="K610" s="11"/>
      <c r="L610" s="13" t="s">
        <v>33</v>
      </c>
      <c r="M610" s="13">
        <v>1.18</v>
      </c>
      <c r="N610" s="13">
        <v>1.18</v>
      </c>
      <c r="O610" s="13">
        <f t="shared" si="67"/>
        <v>0</v>
      </c>
      <c r="P610" s="13">
        <v>0.96</v>
      </c>
      <c r="Q610" s="13">
        <v>0.98</v>
      </c>
      <c r="R610" s="13">
        <f t="shared" si="68"/>
        <v>2.0000000000000018E-2</v>
      </c>
      <c r="S610" s="13"/>
      <c r="T610" s="13"/>
      <c r="U610" s="13"/>
      <c r="V610" s="13"/>
      <c r="W610" s="13"/>
    </row>
    <row r="611" spans="1:23" x14ac:dyDescent="0.3">
      <c r="A611" s="18" t="str">
        <f>IF(K611="","",MAX($A$15:A610)+1)</f>
        <v/>
      </c>
      <c r="B611" s="18">
        <v>2</v>
      </c>
      <c r="C611" s="18" t="str">
        <f t="shared" si="69"/>
        <v/>
      </c>
      <c r="D611" s="18" t="str">
        <f>IF(INDEX([1]DataVD!$K$166:$K$242,MATCH($J611,[1]DataVD!$I$166:$I$242,0),1)=$M611,2,"")</f>
        <v/>
      </c>
      <c r="E611" s="18" t="str">
        <f t="shared" si="70"/>
        <v/>
      </c>
      <c r="F611" s="18" t="str">
        <f t="shared" si="71"/>
        <v/>
      </c>
      <c r="G611" s="18">
        <f t="shared" si="72"/>
        <v>4</v>
      </c>
      <c r="H611" s="18" t="str">
        <f>IF(INDEX([1]DataVD!$L$166:$L$242,MATCH($J611,[1]DataVD!$I$166:$I$242,0),1)=$M611,5,"")</f>
        <v/>
      </c>
      <c r="I611" s="25" t="str">
        <f t="shared" si="73"/>
        <v/>
      </c>
      <c r="J611" s="18" t="s">
        <v>103</v>
      </c>
      <c r="K611" s="11"/>
      <c r="L611" s="13" t="s">
        <v>33</v>
      </c>
      <c r="M611" s="13">
        <v>3.28</v>
      </c>
      <c r="N611" s="13">
        <v>3.26</v>
      </c>
      <c r="O611" s="13">
        <f t="shared" si="67"/>
        <v>-2.0000000000000018E-2</v>
      </c>
      <c r="P611" s="13">
        <v>0.96</v>
      </c>
      <c r="Q611" s="13">
        <v>0.97</v>
      </c>
      <c r="R611" s="13">
        <f t="shared" si="68"/>
        <v>1.0000000000000009E-2</v>
      </c>
      <c r="S611" s="13"/>
      <c r="T611" s="13"/>
      <c r="U611" s="13"/>
      <c r="V611" s="13"/>
      <c r="W611" s="13"/>
    </row>
    <row r="612" spans="1:23" x14ac:dyDescent="0.3">
      <c r="A612" s="18" t="str">
        <f>IF(K612="","",MAX($A$15:A611)+1)</f>
        <v/>
      </c>
      <c r="B612" s="18">
        <v>3</v>
      </c>
      <c r="C612" s="18" t="str">
        <f t="shared" si="69"/>
        <v/>
      </c>
      <c r="D612" s="18" t="str">
        <f>IF(INDEX([1]DataVD!$K$166:$K$242,MATCH($J612,[1]DataVD!$I$166:$I$242,0),1)=$M612,2,"")</f>
        <v/>
      </c>
      <c r="E612" s="18" t="str">
        <f t="shared" si="70"/>
        <v/>
      </c>
      <c r="F612" s="18" t="str">
        <f t="shared" si="71"/>
        <v/>
      </c>
      <c r="G612" s="18" t="str">
        <f t="shared" si="72"/>
        <v/>
      </c>
      <c r="H612" s="18">
        <f>IF(INDEX([1]DataVD!$L$166:$L$242,MATCH($J612,[1]DataVD!$I$166:$I$242,0),1)=$M612,5,"")</f>
        <v>5</v>
      </c>
      <c r="I612" s="25" t="str">
        <f t="shared" si="73"/>
        <v/>
      </c>
      <c r="J612" s="18" t="s">
        <v>103</v>
      </c>
      <c r="K612" s="11"/>
      <c r="L612" s="13" t="s">
        <v>33</v>
      </c>
      <c r="M612" s="13">
        <v>3.58</v>
      </c>
      <c r="N612" s="13">
        <v>3.62</v>
      </c>
      <c r="O612" s="13">
        <f t="shared" si="67"/>
        <v>4.0000000000000036E-2</v>
      </c>
      <c r="P612" s="13">
        <v>1.26</v>
      </c>
      <c r="Q612" s="13">
        <v>1.25</v>
      </c>
      <c r="R612" s="13">
        <f t="shared" si="68"/>
        <v>-1.0000000000000009E-2</v>
      </c>
      <c r="S612" s="13"/>
      <c r="T612" s="13"/>
      <c r="U612" s="13"/>
      <c r="V612" s="13"/>
      <c r="W612" s="13"/>
    </row>
    <row r="613" spans="1:23" x14ac:dyDescent="0.3">
      <c r="A613" s="18" t="str">
        <f>IF(K613="","",MAX($A$15:A612)+1)</f>
        <v/>
      </c>
      <c r="B613" s="18">
        <v>4</v>
      </c>
      <c r="C613" s="18" t="str">
        <f t="shared" si="69"/>
        <v/>
      </c>
      <c r="D613" s="18" t="str">
        <f>IF(INDEX([1]DataVD!$K$166:$K$242,MATCH($J613,[1]DataVD!$I$166:$I$242,0),1)=$M613,2,"")</f>
        <v/>
      </c>
      <c r="E613" s="18" t="str">
        <f t="shared" si="70"/>
        <v/>
      </c>
      <c r="F613" s="18" t="str">
        <f t="shared" si="71"/>
        <v/>
      </c>
      <c r="G613" s="18" t="str">
        <f t="shared" si="72"/>
        <v/>
      </c>
      <c r="H613" s="18" t="str">
        <f>IF(INDEX([1]DataVD!$L$166:$L$242,MATCH($J613,[1]DataVD!$I$166:$I$242,0),1)=$M613,5,"")</f>
        <v/>
      </c>
      <c r="I613" s="25">
        <f t="shared" si="73"/>
        <v>6</v>
      </c>
      <c r="J613" s="18" t="s">
        <v>103</v>
      </c>
      <c r="K613" s="11"/>
      <c r="L613" s="13" t="s">
        <v>33</v>
      </c>
      <c r="M613" s="13">
        <v>1.58</v>
      </c>
      <c r="N613" s="13">
        <v>1.57</v>
      </c>
      <c r="O613" s="13">
        <f t="shared" si="67"/>
        <v>-1.0000000000000009E-2</v>
      </c>
      <c r="P613" s="13">
        <v>1.26</v>
      </c>
      <c r="Q613" s="13">
        <v>1.24</v>
      </c>
      <c r="R613" s="13">
        <f t="shared" si="68"/>
        <v>-2.0000000000000018E-2</v>
      </c>
      <c r="S613" s="13"/>
      <c r="T613" s="13"/>
      <c r="U613" s="13"/>
      <c r="V613" s="13"/>
      <c r="W613" s="13"/>
    </row>
    <row r="614" spans="1:23" x14ac:dyDescent="0.3">
      <c r="A614" s="19">
        <f>IF(K614="","",MAX($A$15:A613)+1)</f>
        <v>56</v>
      </c>
      <c r="B614" s="19">
        <v>6</v>
      </c>
      <c r="C614" s="19">
        <f t="shared" si="69"/>
        <v>1</v>
      </c>
      <c r="D614" s="19" t="str">
        <f>IF(INDEX([1]DataVD!$K$166:$K$242,MATCH($J614,[1]DataVD!$I$166:$I$242,0),1)=$M614,2,"")</f>
        <v/>
      </c>
      <c r="E614" s="19" t="str">
        <f t="shared" si="70"/>
        <v/>
      </c>
      <c r="F614" s="19" t="str">
        <f t="shared" si="71"/>
        <v/>
      </c>
      <c r="G614" s="19" t="str">
        <f t="shared" si="72"/>
        <v/>
      </c>
      <c r="H614" s="19" t="str">
        <f>IF(INDEX([1]DataVD!$L$166:$L$242,MATCH($J614,[1]DataVD!$I$166:$I$242,0),1)=$M614,5,"")</f>
        <v/>
      </c>
      <c r="I614" s="25" t="str">
        <f t="shared" si="73"/>
        <v/>
      </c>
      <c r="J614" s="18" t="s">
        <v>104</v>
      </c>
      <c r="K614" s="15">
        <v>980</v>
      </c>
      <c r="L614" s="16" t="s">
        <v>31</v>
      </c>
      <c r="M614" s="16">
        <v>4.4000000000000004</v>
      </c>
      <c r="N614" s="16">
        <v>4.37</v>
      </c>
      <c r="O614" s="16">
        <f t="shared" si="67"/>
        <v>-3.0000000000000249E-2</v>
      </c>
      <c r="P614" s="16">
        <v>-0.03</v>
      </c>
      <c r="Q614" s="16">
        <v>-0.01</v>
      </c>
      <c r="R614" s="16">
        <f t="shared" si="68"/>
        <v>-1.9999999999999997E-2</v>
      </c>
      <c r="S614" s="16">
        <v>0.63</v>
      </c>
      <c r="T614" s="16">
        <v>14.98</v>
      </c>
      <c r="U614" s="16">
        <v>6.22</v>
      </c>
      <c r="V614" s="16">
        <v>4.0199999999999996</v>
      </c>
      <c r="W614" s="16"/>
    </row>
    <row r="615" spans="1:23" hidden="1" x14ac:dyDescent="0.3">
      <c r="A615" s="19" t="str">
        <f>IF(K615="","",MAX($A$15:A614)+1)</f>
        <v/>
      </c>
      <c r="B615" s="19">
        <v>5</v>
      </c>
      <c r="C615" s="19" t="str">
        <f t="shared" si="69"/>
        <v/>
      </c>
      <c r="D615" s="19" t="str">
        <f>IF(INDEX([1]DataVD!$K$166:$K$242,MATCH($J615,[1]DataVD!$I$166:$I$242,0),1)=$M615,2,"")</f>
        <v/>
      </c>
      <c r="E615" s="19" t="str">
        <f t="shared" si="70"/>
        <v/>
      </c>
      <c r="F615" s="19" t="str">
        <f t="shared" si="71"/>
        <v/>
      </c>
      <c r="G615" s="19" t="str">
        <f t="shared" si="72"/>
        <v/>
      </c>
      <c r="H615" s="19" t="str">
        <f>IF(INDEX([1]DataVD!$L$166:$L$242,MATCH($J615,[1]DataVD!$I$166:$I$242,0),1)=$M615,5,"")</f>
        <v/>
      </c>
      <c r="I615" s="25" t="str">
        <f t="shared" si="73"/>
        <v/>
      </c>
      <c r="J615" s="18" t="s">
        <v>104</v>
      </c>
      <c r="K615" s="14"/>
      <c r="L615" s="16" t="s">
        <v>31</v>
      </c>
      <c r="M615" s="16">
        <v>4.92</v>
      </c>
      <c r="N615" s="16">
        <v>4.96</v>
      </c>
      <c r="O615" s="16">
        <f t="shared" si="67"/>
        <v>4.0000000000000036E-2</v>
      </c>
      <c r="P615" s="16">
        <v>-0.49</v>
      </c>
      <c r="Q615" s="16">
        <v>-0.47</v>
      </c>
      <c r="R615" s="16">
        <f t="shared" si="68"/>
        <v>-2.0000000000000018E-2</v>
      </c>
      <c r="S615" s="16"/>
      <c r="T615" s="16"/>
      <c r="U615" s="16"/>
      <c r="V615" s="16"/>
      <c r="W615" s="16"/>
    </row>
    <row r="616" spans="1:23" x14ac:dyDescent="0.3">
      <c r="A616" s="19" t="str">
        <f>IF(K616="","",MAX($A$15:A615)+1)</f>
        <v/>
      </c>
      <c r="B616" s="19">
        <v>4</v>
      </c>
      <c r="C616" s="19" t="str">
        <f t="shared" si="69"/>
        <v/>
      </c>
      <c r="D616" s="19">
        <f>IF(INDEX([1]DataVD!$K$166:$K$242,MATCH($J616,[1]DataVD!$I$166:$I$242,0),1)=$M616,2,"")</f>
        <v>2</v>
      </c>
      <c r="E616" s="19" t="str">
        <f t="shared" si="70"/>
        <v/>
      </c>
      <c r="F616" s="19" t="str">
        <f t="shared" si="71"/>
        <v/>
      </c>
      <c r="G616" s="19" t="str">
        <f t="shared" si="72"/>
        <v/>
      </c>
      <c r="H616" s="19" t="str">
        <f>IF(INDEX([1]DataVD!$L$166:$L$242,MATCH($J616,[1]DataVD!$I$166:$I$242,0),1)=$M616,5,"")</f>
        <v/>
      </c>
      <c r="I616" s="25" t="str">
        <f t="shared" si="73"/>
        <v/>
      </c>
      <c r="J616" s="18" t="s">
        <v>104</v>
      </c>
      <c r="K616" s="14"/>
      <c r="L616" s="16" t="s">
        <v>31</v>
      </c>
      <c r="M616" s="16">
        <v>6.22</v>
      </c>
      <c r="N616" s="16">
        <v>6.25</v>
      </c>
      <c r="O616" s="16">
        <f t="shared" si="67"/>
        <v>3.0000000000000249E-2</v>
      </c>
      <c r="P616" s="16">
        <v>-0.47</v>
      </c>
      <c r="Q616" s="16">
        <v>-0.47</v>
      </c>
      <c r="R616" s="16">
        <f t="shared" si="68"/>
        <v>0</v>
      </c>
      <c r="S616" s="16"/>
      <c r="T616" s="16"/>
      <c r="U616" s="16"/>
      <c r="V616" s="16"/>
      <c r="W616" s="16"/>
    </row>
    <row r="617" spans="1:23" x14ac:dyDescent="0.3">
      <c r="A617" s="19" t="str">
        <f>IF(K617="","",MAX($A$15:A616)+1)</f>
        <v/>
      </c>
      <c r="B617" s="19">
        <v>3</v>
      </c>
      <c r="C617" s="19" t="str">
        <f t="shared" si="69"/>
        <v/>
      </c>
      <c r="D617" s="19" t="str">
        <f>IF(INDEX([1]DataVD!$K$166:$K$242,MATCH($J617,[1]DataVD!$I$166:$I$242,0),1)=$M617,2,"")</f>
        <v/>
      </c>
      <c r="E617" s="19">
        <f t="shared" si="70"/>
        <v>3</v>
      </c>
      <c r="F617" s="19" t="str">
        <f t="shared" si="71"/>
        <v/>
      </c>
      <c r="G617" s="19" t="str">
        <f t="shared" si="72"/>
        <v/>
      </c>
      <c r="H617" s="19" t="str">
        <f>IF(INDEX([1]DataVD!$L$166:$L$242,MATCH($J617,[1]DataVD!$I$166:$I$242,0),1)=$M617,5,"")</f>
        <v/>
      </c>
      <c r="I617" s="25" t="str">
        <f t="shared" si="73"/>
        <v/>
      </c>
      <c r="J617" s="18" t="s">
        <v>104</v>
      </c>
      <c r="K617" s="14"/>
      <c r="L617" s="16" t="s">
        <v>31</v>
      </c>
      <c r="M617" s="16">
        <v>5.92</v>
      </c>
      <c r="N617" s="16">
        <v>5.95</v>
      </c>
      <c r="O617" s="16">
        <f t="shared" si="67"/>
        <v>3.0000000000000249E-2</v>
      </c>
      <c r="P617" s="16">
        <v>-0.78</v>
      </c>
      <c r="Q617" s="16">
        <v>-0.76</v>
      </c>
      <c r="R617" s="16">
        <f t="shared" si="68"/>
        <v>-2.0000000000000018E-2</v>
      </c>
      <c r="S617" s="16"/>
      <c r="T617" s="16"/>
      <c r="U617" s="16"/>
      <c r="V617" s="16"/>
      <c r="W617" s="16"/>
    </row>
    <row r="618" spans="1:23" hidden="1" x14ac:dyDescent="0.3">
      <c r="A618" s="19" t="str">
        <f>IF(K618="","",MAX($A$15:A617)+1)</f>
        <v/>
      </c>
      <c r="B618" s="19">
        <v>2</v>
      </c>
      <c r="C618" s="19" t="str">
        <f t="shared" si="69"/>
        <v/>
      </c>
      <c r="D618" s="19" t="str">
        <f>IF(INDEX([1]DataVD!$K$166:$K$242,MATCH($J618,[1]DataVD!$I$166:$I$242,0),1)=$M618,2,"")</f>
        <v/>
      </c>
      <c r="E618" s="19" t="str">
        <f t="shared" si="70"/>
        <v/>
      </c>
      <c r="F618" s="19" t="str">
        <f t="shared" si="71"/>
        <v/>
      </c>
      <c r="G618" s="19" t="str">
        <f t="shared" si="72"/>
        <v/>
      </c>
      <c r="H618" s="19" t="str">
        <f>IF(INDEX([1]DataVD!$L$166:$L$242,MATCH($J618,[1]DataVD!$I$166:$I$242,0),1)=$M618,5,"")</f>
        <v/>
      </c>
      <c r="I618" s="25" t="str">
        <f t="shared" si="73"/>
        <v/>
      </c>
      <c r="J618" s="18" t="s">
        <v>104</v>
      </c>
      <c r="K618" s="14"/>
      <c r="L618" s="16" t="s">
        <v>31</v>
      </c>
      <c r="M618" s="16">
        <v>4.92</v>
      </c>
      <c r="N618" s="16">
        <v>4.9000000000000004</v>
      </c>
      <c r="O618" s="16">
        <f t="shared" si="67"/>
        <v>-1.9999999999999574E-2</v>
      </c>
      <c r="P618" s="16">
        <v>-0.79</v>
      </c>
      <c r="Q618" s="16">
        <v>-0.8</v>
      </c>
      <c r="R618" s="16">
        <f t="shared" si="68"/>
        <v>1.0000000000000009E-2</v>
      </c>
      <c r="S618" s="16"/>
      <c r="T618" s="16"/>
      <c r="U618" s="16"/>
      <c r="V618" s="16"/>
      <c r="W618" s="16"/>
    </row>
    <row r="619" spans="1:23" hidden="1" x14ac:dyDescent="0.3">
      <c r="A619" s="19" t="str">
        <f>IF(K619="","",MAX($A$15:A618)+1)</f>
        <v/>
      </c>
      <c r="B619" s="19">
        <v>1</v>
      </c>
      <c r="C619" s="19" t="str">
        <f t="shared" si="69"/>
        <v/>
      </c>
      <c r="D619" s="19" t="str">
        <f>IF(INDEX([1]DataVD!$K$166:$K$242,MATCH($J619,[1]DataVD!$I$166:$I$242,0),1)=$M619,2,"")</f>
        <v/>
      </c>
      <c r="E619" s="19" t="str">
        <f t="shared" si="70"/>
        <v/>
      </c>
      <c r="F619" s="19" t="str">
        <f t="shared" si="71"/>
        <v/>
      </c>
      <c r="G619" s="19" t="str">
        <f t="shared" si="72"/>
        <v/>
      </c>
      <c r="H619" s="19" t="str">
        <f>IF(INDEX([1]DataVD!$L$166:$L$242,MATCH($J619,[1]DataVD!$I$166:$I$242,0),1)=$M619,5,"")</f>
        <v/>
      </c>
      <c r="I619" s="25" t="str">
        <f t="shared" si="73"/>
        <v/>
      </c>
      <c r="J619" s="18" t="s">
        <v>104</v>
      </c>
      <c r="K619" s="14"/>
      <c r="L619" s="16" t="s">
        <v>31</v>
      </c>
      <c r="M619" s="16">
        <v>3.47</v>
      </c>
      <c r="N619" s="16">
        <v>3.49</v>
      </c>
      <c r="O619" s="16">
        <f t="shared" si="67"/>
        <v>2.0000000000000018E-2</v>
      </c>
      <c r="P619" s="16">
        <v>0.48</v>
      </c>
      <c r="Q619" s="16">
        <v>0.46</v>
      </c>
      <c r="R619" s="16">
        <f t="shared" si="68"/>
        <v>-1.9999999999999962E-2</v>
      </c>
      <c r="S619" s="16"/>
      <c r="T619" s="16"/>
      <c r="U619" s="16"/>
      <c r="V619" s="16"/>
      <c r="W619" s="16"/>
    </row>
    <row r="620" spans="1:23" x14ac:dyDescent="0.3">
      <c r="A620" s="19" t="str">
        <f>IF(K620="","",MAX($A$15:A619)+1)</f>
        <v/>
      </c>
      <c r="B620" s="19">
        <v>0</v>
      </c>
      <c r="C620" s="19" t="str">
        <f t="shared" si="69"/>
        <v/>
      </c>
      <c r="D620" s="19" t="str">
        <f>IF(INDEX([1]DataVD!$K$166:$K$242,MATCH($J620,[1]DataVD!$I$166:$I$242,0),1)=$M620,2,"")</f>
        <v/>
      </c>
      <c r="E620" s="19" t="str">
        <f t="shared" si="70"/>
        <v/>
      </c>
      <c r="F620" s="19">
        <f t="shared" si="71"/>
        <v>0</v>
      </c>
      <c r="G620" s="19" t="str">
        <f t="shared" si="72"/>
        <v/>
      </c>
      <c r="H620" s="19" t="str">
        <f>IF(INDEX([1]DataVD!$L$166:$L$242,MATCH($J620,[1]DataVD!$I$166:$I$242,0),1)=$M620,5,"")</f>
        <v/>
      </c>
      <c r="I620" s="25" t="str">
        <f t="shared" si="73"/>
        <v/>
      </c>
      <c r="J620" s="18" t="s">
        <v>104</v>
      </c>
      <c r="K620" s="14"/>
      <c r="L620" s="16" t="s">
        <v>32</v>
      </c>
      <c r="M620" s="16">
        <v>0</v>
      </c>
      <c r="N620" s="16">
        <v>0</v>
      </c>
      <c r="O620" s="16">
        <f t="shared" si="67"/>
        <v>0</v>
      </c>
      <c r="P620" s="16">
        <v>0.7</v>
      </c>
      <c r="Q620" s="16">
        <v>0.69</v>
      </c>
      <c r="R620" s="16">
        <f t="shared" si="68"/>
        <v>-1.0000000000000009E-2</v>
      </c>
      <c r="S620" s="16"/>
      <c r="T620" s="16"/>
      <c r="U620" s="16"/>
      <c r="V620" s="16"/>
      <c r="W620" s="16"/>
    </row>
    <row r="621" spans="1:23" hidden="1" x14ac:dyDescent="0.3">
      <c r="A621" s="19" t="str">
        <f>IF(K621="","",MAX($A$15:A620)+1)</f>
        <v/>
      </c>
      <c r="B621" s="19">
        <v>1</v>
      </c>
      <c r="C621" s="19" t="str">
        <f t="shared" si="69"/>
        <v/>
      </c>
      <c r="D621" s="19" t="str">
        <f>IF(INDEX([1]DataVD!$K$166:$K$242,MATCH($J621,[1]DataVD!$I$166:$I$242,0),1)=$M621,2,"")</f>
        <v/>
      </c>
      <c r="E621" s="19" t="str">
        <f t="shared" si="70"/>
        <v/>
      </c>
      <c r="F621" s="19" t="str">
        <f t="shared" si="71"/>
        <v/>
      </c>
      <c r="G621" s="19" t="str">
        <f t="shared" si="72"/>
        <v/>
      </c>
      <c r="H621" s="19" t="str">
        <f>IF(INDEX([1]DataVD!$L$166:$L$242,MATCH($J621,[1]DataVD!$I$166:$I$242,0),1)=$M621,5,"")</f>
        <v/>
      </c>
      <c r="I621" s="25" t="str">
        <f t="shared" si="73"/>
        <v/>
      </c>
      <c r="J621" s="18" t="s">
        <v>104</v>
      </c>
      <c r="K621" s="14"/>
      <c r="L621" s="16" t="s">
        <v>33</v>
      </c>
      <c r="M621" s="16">
        <v>2.94</v>
      </c>
      <c r="N621" s="16">
        <v>2.96</v>
      </c>
      <c r="O621" s="16">
        <f t="shared" si="67"/>
        <v>2.0000000000000018E-2</v>
      </c>
      <c r="P621" s="16">
        <v>0.7</v>
      </c>
      <c r="Q621" s="16">
        <v>0.68</v>
      </c>
      <c r="R621" s="16">
        <f t="shared" si="68"/>
        <v>-1.9999999999999907E-2</v>
      </c>
      <c r="S621" s="16"/>
      <c r="T621" s="16"/>
      <c r="U621" s="16"/>
      <c r="V621" s="16"/>
      <c r="W621" s="16"/>
    </row>
    <row r="622" spans="1:23" x14ac:dyDescent="0.3">
      <c r="A622" s="19" t="str">
        <f>IF(K622="","",MAX($A$15:A621)+1)</f>
        <v/>
      </c>
      <c r="B622" s="19">
        <v>2</v>
      </c>
      <c r="C622" s="19" t="str">
        <f t="shared" si="69"/>
        <v/>
      </c>
      <c r="D622" s="19" t="str">
        <f>IF(INDEX([1]DataVD!$K$166:$K$242,MATCH($J622,[1]DataVD!$I$166:$I$242,0),1)=$M622,2,"")</f>
        <v/>
      </c>
      <c r="E622" s="19" t="str">
        <f t="shared" si="70"/>
        <v/>
      </c>
      <c r="F622" s="19" t="str">
        <f t="shared" si="71"/>
        <v/>
      </c>
      <c r="G622" s="19">
        <f t="shared" si="72"/>
        <v>4</v>
      </c>
      <c r="H622" s="19" t="str">
        <f>IF(INDEX([1]DataVD!$L$166:$L$242,MATCH($J622,[1]DataVD!$I$166:$I$242,0),1)=$M622,5,"")</f>
        <v/>
      </c>
      <c r="I622" s="25" t="str">
        <f t="shared" si="73"/>
        <v/>
      </c>
      <c r="J622" s="18" t="s">
        <v>104</v>
      </c>
      <c r="K622" s="14"/>
      <c r="L622" s="16" t="s">
        <v>33</v>
      </c>
      <c r="M622" s="16">
        <v>3.72</v>
      </c>
      <c r="N622" s="16">
        <v>3.68</v>
      </c>
      <c r="O622" s="16">
        <f t="shared" si="67"/>
        <v>-4.0000000000000036E-2</v>
      </c>
      <c r="P622" s="16">
        <v>0.7</v>
      </c>
      <c r="Q622" s="16">
        <v>0.69</v>
      </c>
      <c r="R622" s="16">
        <f t="shared" si="68"/>
        <v>-1.0000000000000009E-2</v>
      </c>
      <c r="S622" s="16"/>
      <c r="T622" s="16"/>
      <c r="U622" s="16"/>
      <c r="V622" s="16"/>
      <c r="W622" s="16"/>
    </row>
    <row r="623" spans="1:23" x14ac:dyDescent="0.3">
      <c r="A623" s="19" t="str">
        <f>IF(K623="","",MAX($A$15:A622)+1)</f>
        <v/>
      </c>
      <c r="B623" s="19">
        <v>3</v>
      </c>
      <c r="C623" s="19" t="str">
        <f t="shared" si="69"/>
        <v/>
      </c>
      <c r="D623" s="19" t="str">
        <f>IF(INDEX([1]DataVD!$K$166:$K$242,MATCH($J623,[1]DataVD!$I$166:$I$242,0),1)=$M623,2,"")</f>
        <v/>
      </c>
      <c r="E623" s="19" t="str">
        <f t="shared" si="70"/>
        <v/>
      </c>
      <c r="F623" s="19" t="str">
        <f t="shared" si="71"/>
        <v/>
      </c>
      <c r="G623" s="19" t="str">
        <f t="shared" si="72"/>
        <v/>
      </c>
      <c r="H623" s="19">
        <f>IF(INDEX([1]DataVD!$L$166:$L$242,MATCH($J623,[1]DataVD!$I$166:$I$242,0),1)=$M623,5,"")</f>
        <v>5</v>
      </c>
      <c r="I623" s="25" t="str">
        <f t="shared" si="73"/>
        <v/>
      </c>
      <c r="J623" s="18" t="s">
        <v>104</v>
      </c>
      <c r="K623" s="14"/>
      <c r="L623" s="16" t="s">
        <v>33</v>
      </c>
      <c r="M623" s="16">
        <v>4.0199999999999996</v>
      </c>
      <c r="N623" s="16">
        <v>4.01</v>
      </c>
      <c r="O623" s="16">
        <f t="shared" si="67"/>
        <v>-9.9999999999997868E-3</v>
      </c>
      <c r="P623" s="16">
        <v>1</v>
      </c>
      <c r="Q623" s="16">
        <v>1</v>
      </c>
      <c r="R623" s="16">
        <f t="shared" si="68"/>
        <v>0</v>
      </c>
      <c r="S623" s="16"/>
      <c r="T623" s="16"/>
      <c r="U623" s="16"/>
      <c r="V623" s="16"/>
      <c r="W623" s="16"/>
    </row>
    <row r="624" spans="1:23" hidden="1" x14ac:dyDescent="0.3">
      <c r="A624" s="19" t="str">
        <f>IF(K624="","",MAX($A$15:A623)+1)</f>
        <v/>
      </c>
      <c r="B624" s="19">
        <v>4</v>
      </c>
      <c r="C624" s="19" t="str">
        <f t="shared" si="69"/>
        <v/>
      </c>
      <c r="D624" s="19" t="str">
        <f>IF(INDEX([1]DataVD!$K$166:$K$242,MATCH($J624,[1]DataVD!$I$166:$I$242,0),1)=$M624,2,"")</f>
        <v/>
      </c>
      <c r="E624" s="19" t="str">
        <f t="shared" si="70"/>
        <v/>
      </c>
      <c r="F624" s="19" t="str">
        <f t="shared" si="71"/>
        <v/>
      </c>
      <c r="G624" s="19" t="str">
        <f t="shared" si="72"/>
        <v/>
      </c>
      <c r="H624" s="19" t="str">
        <f>IF(INDEX([1]DataVD!$L$166:$L$242,MATCH($J624,[1]DataVD!$I$166:$I$242,0),1)=$M624,5,"")</f>
        <v/>
      </c>
      <c r="I624" s="25" t="str">
        <f t="shared" si="73"/>
        <v/>
      </c>
      <c r="J624" s="18" t="s">
        <v>104</v>
      </c>
      <c r="K624" s="14"/>
      <c r="L624" s="16" t="s">
        <v>33</v>
      </c>
      <c r="M624" s="16">
        <v>2.94</v>
      </c>
      <c r="N624" s="16">
        <v>2.92</v>
      </c>
      <c r="O624" s="16">
        <f t="shared" si="67"/>
        <v>-2.0000000000000018E-2</v>
      </c>
      <c r="P624" s="16">
        <v>1</v>
      </c>
      <c r="Q624" s="16">
        <v>0.99</v>
      </c>
      <c r="R624" s="16">
        <f t="shared" si="68"/>
        <v>-1.0000000000000009E-2</v>
      </c>
      <c r="S624" s="16"/>
      <c r="T624" s="16"/>
      <c r="U624" s="16"/>
      <c r="V624" s="16"/>
      <c r="W624" s="16"/>
    </row>
    <row r="625" spans="1:23" x14ac:dyDescent="0.3">
      <c r="A625" s="19" t="str">
        <f>IF(K625="","",MAX($A$15:A624)+1)</f>
        <v/>
      </c>
      <c r="B625" s="19">
        <v>5</v>
      </c>
      <c r="C625" s="19" t="str">
        <f t="shared" si="69"/>
        <v/>
      </c>
      <c r="D625" s="19" t="str">
        <f>IF(INDEX([1]DataVD!$K$166:$K$242,MATCH($J625,[1]DataVD!$I$166:$I$242,0),1)=$M625,2,"")</f>
        <v/>
      </c>
      <c r="E625" s="19" t="str">
        <f t="shared" si="70"/>
        <v/>
      </c>
      <c r="F625" s="19" t="str">
        <f t="shared" si="71"/>
        <v/>
      </c>
      <c r="G625" s="19" t="str">
        <f t="shared" si="72"/>
        <v/>
      </c>
      <c r="H625" s="19" t="str">
        <f>IF(INDEX([1]DataVD!$L$166:$L$242,MATCH($J625,[1]DataVD!$I$166:$I$242,0),1)=$M625,5,"")</f>
        <v/>
      </c>
      <c r="I625" s="25">
        <f t="shared" si="73"/>
        <v>6</v>
      </c>
      <c r="J625" s="18" t="s">
        <v>104</v>
      </c>
      <c r="K625" s="14"/>
      <c r="L625" s="16" t="s">
        <v>33</v>
      </c>
      <c r="M625" s="16">
        <v>2.02</v>
      </c>
      <c r="N625" s="16">
        <v>2.0499999999999998</v>
      </c>
      <c r="O625" s="16">
        <f t="shared" si="67"/>
        <v>2.9999999999999805E-2</v>
      </c>
      <c r="P625" s="16">
        <v>1</v>
      </c>
      <c r="Q625" s="16">
        <v>0.99</v>
      </c>
      <c r="R625" s="16">
        <f t="shared" si="68"/>
        <v>-1.0000000000000009E-2</v>
      </c>
      <c r="S625" s="16"/>
      <c r="T625" s="16"/>
      <c r="U625" s="16"/>
      <c r="V625" s="16"/>
      <c r="W625" s="16"/>
    </row>
    <row r="626" spans="1:23" x14ac:dyDescent="0.3">
      <c r="A626" s="18">
        <f>IF(K626="","",MAX($A$15:A625)+1)</f>
        <v>57</v>
      </c>
      <c r="B626" s="18">
        <v>5</v>
      </c>
      <c r="C626" s="18">
        <f t="shared" si="69"/>
        <v>1</v>
      </c>
      <c r="D626" s="18" t="str">
        <f>IF(INDEX([1]DataVD!$K$166:$K$242,MATCH($J626,[1]DataVD!$I$166:$I$242,0),1)=$M626,2,"")</f>
        <v/>
      </c>
      <c r="E626" s="18" t="str">
        <f t="shared" si="70"/>
        <v/>
      </c>
      <c r="F626" s="18" t="str">
        <f t="shared" si="71"/>
        <v/>
      </c>
      <c r="G626" s="18" t="str">
        <f t="shared" si="72"/>
        <v/>
      </c>
      <c r="H626" s="18" t="str">
        <f>IF(INDEX([1]DataVD!$L$166:$L$242,MATCH($J626,[1]DataVD!$I$166:$I$242,0),1)=$M626,5,"")</f>
        <v/>
      </c>
      <c r="I626" s="25" t="str">
        <f t="shared" si="73"/>
        <v/>
      </c>
      <c r="J626" s="18" t="s">
        <v>105</v>
      </c>
      <c r="K626" s="12">
        <v>1000</v>
      </c>
      <c r="L626" s="13" t="s">
        <v>31</v>
      </c>
      <c r="M626" s="13">
        <v>2.0499999999999998</v>
      </c>
      <c r="N626" s="13">
        <v>2.06</v>
      </c>
      <c r="O626" s="13">
        <f t="shared" si="67"/>
        <v>1.0000000000000231E-2</v>
      </c>
      <c r="P626" s="13">
        <v>1.03</v>
      </c>
      <c r="Q626" s="13">
        <v>1.04</v>
      </c>
      <c r="R626" s="13">
        <f t="shared" si="68"/>
        <v>1.0000000000000009E-2</v>
      </c>
      <c r="S626" s="13">
        <v>3.79</v>
      </c>
      <c r="T626" s="13">
        <v>15.56</v>
      </c>
      <c r="U626" s="13">
        <v>4.05</v>
      </c>
      <c r="V626" s="13">
        <v>5.71</v>
      </c>
      <c r="W626" s="13"/>
    </row>
    <row r="627" spans="1:23" hidden="1" x14ac:dyDescent="0.3">
      <c r="A627" s="18" t="str">
        <f>IF(K627="","",MAX($A$15:A626)+1)</f>
        <v/>
      </c>
      <c r="B627" s="18">
        <v>4</v>
      </c>
      <c r="C627" s="18" t="str">
        <f t="shared" si="69"/>
        <v/>
      </c>
      <c r="D627" s="18" t="str">
        <f>IF(INDEX([1]DataVD!$K$166:$K$242,MATCH($J627,[1]DataVD!$I$166:$I$242,0),1)=$M627,2,"")</f>
        <v/>
      </c>
      <c r="E627" s="18" t="str">
        <f t="shared" si="70"/>
        <v/>
      </c>
      <c r="F627" s="18" t="str">
        <f t="shared" si="71"/>
        <v/>
      </c>
      <c r="G627" s="18" t="str">
        <f t="shared" si="72"/>
        <v/>
      </c>
      <c r="H627" s="18" t="str">
        <f>IF(INDEX([1]DataVD!$L$166:$L$242,MATCH($J627,[1]DataVD!$I$166:$I$242,0),1)=$M627,5,"")</f>
        <v/>
      </c>
      <c r="I627" s="25" t="str">
        <f t="shared" si="73"/>
        <v/>
      </c>
      <c r="J627" s="18" t="s">
        <v>105</v>
      </c>
      <c r="K627" s="11"/>
      <c r="L627" s="13" t="s">
        <v>31</v>
      </c>
      <c r="M627" s="13">
        <v>3.53</v>
      </c>
      <c r="N627" s="13">
        <v>3.49</v>
      </c>
      <c r="O627" s="13">
        <f t="shared" si="67"/>
        <v>-3.9999999999999591E-2</v>
      </c>
      <c r="P627" s="13">
        <v>1.01</v>
      </c>
      <c r="Q627" s="13">
        <v>1</v>
      </c>
      <c r="R627" s="13">
        <f t="shared" si="68"/>
        <v>-1.0000000000000009E-2</v>
      </c>
      <c r="S627" s="13"/>
      <c r="T627" s="13"/>
      <c r="U627" s="13"/>
      <c r="V627" s="13"/>
      <c r="W627" s="13"/>
    </row>
    <row r="628" spans="1:23" x14ac:dyDescent="0.3">
      <c r="A628" s="18" t="str">
        <f>IF(K628="","",MAX($A$15:A627)+1)</f>
        <v/>
      </c>
      <c r="B628" s="18">
        <v>3</v>
      </c>
      <c r="C628" s="18" t="str">
        <f t="shared" si="69"/>
        <v/>
      </c>
      <c r="D628" s="18">
        <f>IF(INDEX([1]DataVD!$K$166:$K$242,MATCH($J628,[1]DataVD!$I$166:$I$242,0),1)=$M628,2,"")</f>
        <v>2</v>
      </c>
      <c r="E628" s="18" t="str">
        <f t="shared" si="70"/>
        <v/>
      </c>
      <c r="F628" s="18" t="str">
        <f t="shared" si="71"/>
        <v/>
      </c>
      <c r="G628" s="18" t="str">
        <f t="shared" si="72"/>
        <v/>
      </c>
      <c r="H628" s="18" t="str">
        <f>IF(INDEX([1]DataVD!$L$166:$L$242,MATCH($J628,[1]DataVD!$I$166:$I$242,0),1)=$M628,5,"")</f>
        <v/>
      </c>
      <c r="I628" s="25" t="str">
        <f t="shared" si="73"/>
        <v/>
      </c>
      <c r="J628" s="18" t="s">
        <v>105</v>
      </c>
      <c r="K628" s="11"/>
      <c r="L628" s="13" t="s">
        <v>31</v>
      </c>
      <c r="M628" s="23">
        <v>4.05</v>
      </c>
      <c r="N628" s="13">
        <v>4</v>
      </c>
      <c r="O628" s="13">
        <f t="shared" si="67"/>
        <v>-4.9999999999999822E-2</v>
      </c>
      <c r="P628" s="13">
        <v>1.01</v>
      </c>
      <c r="Q628" s="13">
        <v>1.02</v>
      </c>
      <c r="R628" s="13">
        <f t="shared" si="68"/>
        <v>1.0000000000000009E-2</v>
      </c>
      <c r="S628" s="13"/>
      <c r="T628" s="13"/>
      <c r="U628" s="13"/>
      <c r="V628" s="13"/>
      <c r="W628" s="13"/>
    </row>
    <row r="629" spans="1:23" x14ac:dyDescent="0.3">
      <c r="A629" s="18" t="str">
        <f>IF(K629="","",MAX($A$15:A628)+1)</f>
        <v/>
      </c>
      <c r="B629" s="18">
        <v>2</v>
      </c>
      <c r="C629" s="18" t="str">
        <f t="shared" si="69"/>
        <v/>
      </c>
      <c r="D629" s="18" t="str">
        <f>IF(INDEX([1]DataVD!$K$166:$K$242,MATCH($J629,[1]DataVD!$I$166:$I$242,0),1)=$M629,2,"")</f>
        <v/>
      </c>
      <c r="E629" s="18">
        <f t="shared" si="70"/>
        <v>3</v>
      </c>
      <c r="F629" s="18" t="str">
        <f t="shared" si="71"/>
        <v/>
      </c>
      <c r="G629" s="18" t="str">
        <f t="shared" si="72"/>
        <v/>
      </c>
      <c r="H629" s="18" t="str">
        <f>IF(INDEX([1]DataVD!$L$166:$L$242,MATCH($J629,[1]DataVD!$I$166:$I$242,0),1)=$M629,5,"")</f>
        <v/>
      </c>
      <c r="I629" s="25" t="str">
        <f t="shared" si="73"/>
        <v/>
      </c>
      <c r="J629" s="18" t="s">
        <v>105</v>
      </c>
      <c r="K629" s="11"/>
      <c r="L629" s="13" t="s">
        <v>31</v>
      </c>
      <c r="M629" s="13">
        <v>3.75</v>
      </c>
      <c r="N629" s="13">
        <v>3.78</v>
      </c>
      <c r="O629" s="13">
        <f t="shared" si="67"/>
        <v>2.9999999999999805E-2</v>
      </c>
      <c r="P629" s="13">
        <v>0.71</v>
      </c>
      <c r="Q629" s="13">
        <v>0.72</v>
      </c>
      <c r="R629" s="13">
        <f t="shared" si="68"/>
        <v>1.0000000000000009E-2</v>
      </c>
      <c r="S629" s="13"/>
      <c r="T629" s="13"/>
      <c r="U629" s="13"/>
      <c r="V629" s="13"/>
      <c r="W629" s="13"/>
    </row>
    <row r="630" spans="1:23" hidden="1" x14ac:dyDescent="0.3">
      <c r="A630" s="18" t="str">
        <f>IF(K630="","",MAX($A$15:A629)+1)</f>
        <v/>
      </c>
      <c r="B630" s="18">
        <v>1</v>
      </c>
      <c r="C630" s="18" t="str">
        <f t="shared" si="69"/>
        <v/>
      </c>
      <c r="D630" s="18" t="str">
        <f>IF(INDEX([1]DataVD!$K$166:$K$242,MATCH($J630,[1]DataVD!$I$166:$I$242,0),1)=$M630,2,"")</f>
        <v/>
      </c>
      <c r="E630" s="18" t="str">
        <f t="shared" si="70"/>
        <v/>
      </c>
      <c r="F630" s="18" t="str">
        <f t="shared" si="71"/>
        <v/>
      </c>
      <c r="G630" s="18" t="str">
        <f t="shared" si="72"/>
        <v/>
      </c>
      <c r="H630" s="18" t="str">
        <f>IF(INDEX([1]DataVD!$L$166:$L$242,MATCH($J630,[1]DataVD!$I$166:$I$242,0),1)=$M630,5,"")</f>
        <v/>
      </c>
      <c r="I630" s="25" t="str">
        <f t="shared" si="73"/>
        <v/>
      </c>
      <c r="J630" s="18" t="s">
        <v>105</v>
      </c>
      <c r="K630" s="11"/>
      <c r="L630" s="13" t="s">
        <v>31</v>
      </c>
      <c r="M630" s="13">
        <v>3.53</v>
      </c>
      <c r="N630" s="13">
        <v>3.51</v>
      </c>
      <c r="O630" s="13">
        <f t="shared" si="67"/>
        <v>-2.0000000000000018E-2</v>
      </c>
      <c r="P630" s="13">
        <v>0.71</v>
      </c>
      <c r="Q630" s="13">
        <v>0.71</v>
      </c>
      <c r="R630" s="13">
        <f t="shared" si="68"/>
        <v>0</v>
      </c>
      <c r="S630" s="13"/>
      <c r="T630" s="13"/>
      <c r="U630" s="13"/>
      <c r="V630" s="13"/>
      <c r="W630" s="13"/>
    </row>
    <row r="631" spans="1:23" x14ac:dyDescent="0.3">
      <c r="A631" s="18" t="str">
        <f>IF(K631="","",MAX($A$15:A630)+1)</f>
        <v/>
      </c>
      <c r="B631" s="18">
        <v>0</v>
      </c>
      <c r="C631" s="18" t="str">
        <f t="shared" si="69"/>
        <v/>
      </c>
      <c r="D631" s="18" t="str">
        <f>IF(INDEX([1]DataVD!$K$166:$K$242,MATCH($J631,[1]DataVD!$I$166:$I$242,0),1)=$M631,2,"")</f>
        <v/>
      </c>
      <c r="E631" s="18" t="str">
        <f t="shared" si="70"/>
        <v/>
      </c>
      <c r="F631" s="18">
        <f t="shared" si="71"/>
        <v>0</v>
      </c>
      <c r="G631" s="18" t="str">
        <f t="shared" si="72"/>
        <v/>
      </c>
      <c r="H631" s="18" t="str">
        <f>IF(INDEX([1]DataVD!$L$166:$L$242,MATCH($J631,[1]DataVD!$I$166:$I$242,0),1)=$M631,5,"")</f>
        <v/>
      </c>
      <c r="I631" s="25" t="str">
        <f t="shared" si="73"/>
        <v/>
      </c>
      <c r="J631" s="18" t="s">
        <v>105</v>
      </c>
      <c r="K631" s="11"/>
      <c r="L631" s="13" t="s">
        <v>32</v>
      </c>
      <c r="M631" s="13">
        <v>0</v>
      </c>
      <c r="N631" s="13">
        <v>0</v>
      </c>
      <c r="O631" s="13">
        <f t="shared" si="67"/>
        <v>0</v>
      </c>
      <c r="P631" s="13">
        <v>0.75</v>
      </c>
      <c r="Q631" s="13">
        <v>0.75</v>
      </c>
      <c r="R631" s="13">
        <f t="shared" si="68"/>
        <v>0</v>
      </c>
      <c r="S631" s="13"/>
      <c r="T631" s="13"/>
      <c r="U631" s="13"/>
      <c r="V631" s="13"/>
      <c r="W631" s="13"/>
    </row>
    <row r="632" spans="1:23" hidden="1" x14ac:dyDescent="0.3">
      <c r="A632" s="18" t="str">
        <f>IF(K632="","",MAX($A$15:A631)+1)</f>
        <v/>
      </c>
      <c r="B632" s="18">
        <v>1</v>
      </c>
      <c r="C632" s="18" t="str">
        <f t="shared" si="69"/>
        <v/>
      </c>
      <c r="D632" s="18" t="str">
        <f>IF(INDEX([1]DataVD!$K$166:$K$242,MATCH($J632,[1]DataVD!$I$166:$I$242,0),1)=$M632,2,"")</f>
        <v/>
      </c>
      <c r="E632" s="18" t="str">
        <f t="shared" si="70"/>
        <v/>
      </c>
      <c r="F632" s="18" t="str">
        <f t="shared" si="71"/>
        <v/>
      </c>
      <c r="G632" s="18" t="str">
        <f t="shared" si="72"/>
        <v/>
      </c>
      <c r="H632" s="18" t="str">
        <f>IF(INDEX([1]DataVD!$L$166:$L$242,MATCH($J632,[1]DataVD!$I$166:$I$242,0),1)=$M632,5,"")</f>
        <v/>
      </c>
      <c r="I632" s="25" t="str">
        <f t="shared" si="73"/>
        <v/>
      </c>
      <c r="J632" s="18" t="s">
        <v>105</v>
      </c>
      <c r="K632" s="11"/>
      <c r="L632" s="13" t="s">
        <v>33</v>
      </c>
      <c r="M632" s="13">
        <v>0.89</v>
      </c>
      <c r="N632" s="13">
        <v>0.92</v>
      </c>
      <c r="O632" s="13">
        <f t="shared" si="67"/>
        <v>3.0000000000000027E-2</v>
      </c>
      <c r="P632" s="13">
        <v>-0.97</v>
      </c>
      <c r="Q632" s="13">
        <v>-0.97</v>
      </c>
      <c r="R632" s="13">
        <f t="shared" si="68"/>
        <v>0</v>
      </c>
      <c r="S632" s="13"/>
      <c r="T632" s="13"/>
      <c r="U632" s="13"/>
      <c r="V632" s="13"/>
      <c r="W632" s="13"/>
    </row>
    <row r="633" spans="1:23" hidden="1" x14ac:dyDescent="0.3">
      <c r="A633" s="18" t="str">
        <f>IF(K633="","",MAX($A$15:A632)+1)</f>
        <v/>
      </c>
      <c r="B633" s="18">
        <v>2</v>
      </c>
      <c r="C633" s="18" t="str">
        <f t="shared" si="69"/>
        <v/>
      </c>
      <c r="D633" s="18" t="str">
        <f>IF(INDEX([1]DataVD!$K$166:$K$242,MATCH($J633,[1]DataVD!$I$166:$I$242,0),1)=$M633,2,"")</f>
        <v/>
      </c>
      <c r="E633" s="18" t="str">
        <f t="shared" si="70"/>
        <v/>
      </c>
      <c r="F633" s="18" t="str">
        <f t="shared" si="71"/>
        <v/>
      </c>
      <c r="G633" s="18" t="str">
        <f t="shared" si="72"/>
        <v/>
      </c>
      <c r="H633" s="18" t="str">
        <f>IF(INDEX([1]DataVD!$L$166:$L$242,MATCH($J633,[1]DataVD!$I$166:$I$242,0),1)=$M633,5,"")</f>
        <v/>
      </c>
      <c r="I633" s="25" t="str">
        <f t="shared" si="73"/>
        <v/>
      </c>
      <c r="J633" s="18" t="s">
        <v>105</v>
      </c>
      <c r="K633" s="11"/>
      <c r="L633" s="13" t="s">
        <v>33</v>
      </c>
      <c r="M633" s="13">
        <v>5.45</v>
      </c>
      <c r="N633" s="13">
        <v>5.42</v>
      </c>
      <c r="O633" s="13">
        <f t="shared" si="67"/>
        <v>-3.0000000000000249E-2</v>
      </c>
      <c r="P633" s="13">
        <v>-0.95</v>
      </c>
      <c r="Q633" s="13">
        <v>-0.96</v>
      </c>
      <c r="R633" s="13">
        <f t="shared" si="68"/>
        <v>1.0000000000000009E-2</v>
      </c>
      <c r="S633" s="13"/>
      <c r="T633" s="13"/>
      <c r="U633" s="13"/>
      <c r="V633" s="13"/>
      <c r="W633" s="13"/>
    </row>
    <row r="634" spans="1:23" x14ac:dyDescent="0.3">
      <c r="A634" s="18" t="str">
        <f>IF(K634="","",MAX($A$15:A633)+1)</f>
        <v/>
      </c>
      <c r="B634" s="18">
        <v>3</v>
      </c>
      <c r="C634" s="18" t="str">
        <f t="shared" si="69"/>
        <v/>
      </c>
      <c r="D634" s="18" t="str">
        <f>IF(INDEX([1]DataVD!$K$166:$K$242,MATCH($J634,[1]DataVD!$I$166:$I$242,0),1)=$M634,2,"")</f>
        <v/>
      </c>
      <c r="E634" s="18" t="str">
        <f t="shared" si="70"/>
        <v/>
      </c>
      <c r="F634" s="18" t="str">
        <f t="shared" si="71"/>
        <v/>
      </c>
      <c r="G634" s="18">
        <f t="shared" si="72"/>
        <v>4</v>
      </c>
      <c r="H634" s="18" t="str">
        <f>IF(INDEX([1]DataVD!$L$166:$L$242,MATCH($J634,[1]DataVD!$I$166:$I$242,0),1)=$M634,5,"")</f>
        <v/>
      </c>
      <c r="I634" s="25" t="str">
        <f t="shared" si="73"/>
        <v/>
      </c>
      <c r="J634" s="18" t="s">
        <v>105</v>
      </c>
      <c r="K634" s="11"/>
      <c r="L634" s="13" t="s">
        <v>33</v>
      </c>
      <c r="M634" s="13">
        <v>5.58</v>
      </c>
      <c r="N634" s="13">
        <v>5.57</v>
      </c>
      <c r="O634" s="13">
        <f t="shared" si="67"/>
        <v>-9.9999999999997868E-3</v>
      </c>
      <c r="P634" s="13">
        <v>-0.67</v>
      </c>
      <c r="Q634" s="13">
        <v>-0.67</v>
      </c>
      <c r="R634" s="13">
        <f t="shared" si="68"/>
        <v>0</v>
      </c>
      <c r="S634" s="13"/>
      <c r="T634" s="13"/>
      <c r="U634" s="13"/>
      <c r="V634" s="13"/>
      <c r="W634" s="13"/>
    </row>
    <row r="635" spans="1:23" x14ac:dyDescent="0.3">
      <c r="A635" s="18" t="str">
        <f>IF(K635="","",MAX($A$15:A634)+1)</f>
        <v/>
      </c>
      <c r="B635" s="18">
        <v>4</v>
      </c>
      <c r="C635" s="18" t="str">
        <f t="shared" si="69"/>
        <v/>
      </c>
      <c r="D635" s="18" t="str">
        <f>IF(INDEX([1]DataVD!$K$166:$K$242,MATCH($J635,[1]DataVD!$I$166:$I$242,0),1)=$M635,2,"")</f>
        <v/>
      </c>
      <c r="E635" s="18" t="str">
        <f t="shared" si="70"/>
        <v/>
      </c>
      <c r="F635" s="18" t="str">
        <f t="shared" si="71"/>
        <v/>
      </c>
      <c r="G635" s="18" t="str">
        <f t="shared" si="72"/>
        <v/>
      </c>
      <c r="H635" s="18">
        <f>IF(INDEX([1]DataVD!$L$166:$L$242,MATCH($J635,[1]DataVD!$I$166:$I$242,0),1)=$M635,5,"")</f>
        <v>5</v>
      </c>
      <c r="I635" s="25" t="str">
        <f t="shared" si="73"/>
        <v/>
      </c>
      <c r="J635" s="18" t="s">
        <v>105</v>
      </c>
      <c r="K635" s="11"/>
      <c r="L635" s="13" t="s">
        <v>33</v>
      </c>
      <c r="M635" s="13">
        <v>5.71</v>
      </c>
      <c r="N635" s="13">
        <v>5.69</v>
      </c>
      <c r="O635" s="13">
        <f t="shared" si="67"/>
        <v>-1.9999999999999574E-2</v>
      </c>
      <c r="P635" s="13">
        <v>-0.1</v>
      </c>
      <c r="Q635" s="13">
        <v>-0.1</v>
      </c>
      <c r="R635" s="13">
        <f t="shared" si="68"/>
        <v>0</v>
      </c>
      <c r="S635" s="13"/>
      <c r="T635" s="13"/>
      <c r="U635" s="13"/>
      <c r="V635" s="13"/>
      <c r="W635" s="13"/>
    </row>
    <row r="636" spans="1:23" hidden="1" x14ac:dyDescent="0.3">
      <c r="A636" s="18" t="str">
        <f>IF(K636="","",MAX($A$15:A635)+1)</f>
        <v/>
      </c>
      <c r="B636" s="18">
        <v>5</v>
      </c>
      <c r="C636" s="18" t="str">
        <f t="shared" si="69"/>
        <v/>
      </c>
      <c r="D636" s="18" t="str">
        <f>IF(INDEX([1]DataVD!$K$166:$K$242,MATCH($J636,[1]DataVD!$I$166:$I$242,0),1)=$M636,2,"")</f>
        <v/>
      </c>
      <c r="E636" s="18" t="str">
        <f t="shared" si="70"/>
        <v/>
      </c>
      <c r="F636" s="18" t="str">
        <f t="shared" si="71"/>
        <v/>
      </c>
      <c r="G636" s="18" t="str">
        <f t="shared" si="72"/>
        <v/>
      </c>
      <c r="H636" s="18" t="str">
        <f>IF(INDEX([1]DataVD!$L$166:$L$242,MATCH($J636,[1]DataVD!$I$166:$I$242,0),1)=$M636,5,"")</f>
        <v/>
      </c>
      <c r="I636" s="25" t="str">
        <f t="shared" si="73"/>
        <v/>
      </c>
      <c r="J636" s="18" t="s">
        <v>105</v>
      </c>
      <c r="K636" s="11"/>
      <c r="L636" s="13" t="s">
        <v>33</v>
      </c>
      <c r="M636" s="13">
        <v>5.45</v>
      </c>
      <c r="N636" s="13">
        <v>5.44</v>
      </c>
      <c r="O636" s="13">
        <f t="shared" si="67"/>
        <v>-9.9999999999997868E-3</v>
      </c>
      <c r="P636" s="13">
        <v>-0.65</v>
      </c>
      <c r="Q636" s="13">
        <v>-0.65</v>
      </c>
      <c r="R636" s="13">
        <f t="shared" si="68"/>
        <v>0</v>
      </c>
      <c r="S636" s="13"/>
      <c r="T636" s="13"/>
      <c r="U636" s="13"/>
      <c r="V636" s="13"/>
      <c r="W636" s="13"/>
    </row>
    <row r="637" spans="1:23" x14ac:dyDescent="0.3">
      <c r="A637" s="18" t="str">
        <f>IF(K637="","",MAX($A$15:A636)+1)</f>
        <v/>
      </c>
      <c r="B637" s="18">
        <v>6</v>
      </c>
      <c r="C637" s="18" t="str">
        <f t="shared" si="69"/>
        <v/>
      </c>
      <c r="D637" s="21"/>
      <c r="E637" s="18" t="str">
        <f t="shared" si="70"/>
        <v/>
      </c>
      <c r="F637" s="18" t="str">
        <f t="shared" si="71"/>
        <v/>
      </c>
      <c r="G637" s="18" t="str">
        <f t="shared" si="72"/>
        <v/>
      </c>
      <c r="H637" s="18" t="str">
        <f>IF(INDEX([1]DataVD!$L$166:$L$242,MATCH($J637,[1]DataVD!$I$166:$I$242,0),1)=$M637,5,"")</f>
        <v/>
      </c>
      <c r="I637" s="25">
        <f t="shared" si="73"/>
        <v>6</v>
      </c>
      <c r="J637" s="18" t="s">
        <v>105</v>
      </c>
      <c r="K637" s="11"/>
      <c r="L637" s="13" t="s">
        <v>33</v>
      </c>
      <c r="M637" s="23">
        <v>4.05</v>
      </c>
      <c r="N637" s="13">
        <v>4.01</v>
      </c>
      <c r="O637" s="13">
        <f t="shared" si="67"/>
        <v>-4.0000000000000036E-2</v>
      </c>
      <c r="P637" s="13">
        <v>-0.65</v>
      </c>
      <c r="Q637" s="13">
        <v>-0.65</v>
      </c>
      <c r="R637" s="13">
        <f t="shared" si="68"/>
        <v>0</v>
      </c>
      <c r="S637" s="13"/>
      <c r="T637" s="13"/>
      <c r="U637" s="13"/>
      <c r="V637" s="13"/>
      <c r="W637" s="13"/>
    </row>
    <row r="638" spans="1:23" x14ac:dyDescent="0.3">
      <c r="A638" s="19">
        <f>IF(K638="","",MAX($A$15:A637)+1)</f>
        <v>58</v>
      </c>
      <c r="B638" s="19">
        <v>6</v>
      </c>
      <c r="C638" s="19">
        <f t="shared" si="69"/>
        <v>1</v>
      </c>
      <c r="D638" s="19" t="str">
        <f>IF(INDEX([1]DataVD!$K$166:$K$242,MATCH($J638,[1]DataVD!$I$166:$I$242,0),1)=$M638,2,"")</f>
        <v/>
      </c>
      <c r="E638" s="19" t="str">
        <f t="shared" si="70"/>
        <v/>
      </c>
      <c r="F638" s="19" t="str">
        <f t="shared" si="71"/>
        <v/>
      </c>
      <c r="G638" s="19" t="str">
        <f t="shared" si="72"/>
        <v/>
      </c>
      <c r="H638" s="19" t="str">
        <f>IF(INDEX([1]DataVD!$L$166:$L$242,MATCH($J638,[1]DataVD!$I$166:$I$242,0),1)=$M638,5,"")</f>
        <v/>
      </c>
      <c r="I638" s="25" t="str">
        <f t="shared" si="73"/>
        <v/>
      </c>
      <c r="J638" s="18" t="s">
        <v>43</v>
      </c>
      <c r="K638" s="15">
        <v>1016.43</v>
      </c>
      <c r="L638" s="16" t="s">
        <v>31</v>
      </c>
      <c r="M638" s="16">
        <v>3.33</v>
      </c>
      <c r="N638" s="16">
        <v>3.35</v>
      </c>
      <c r="O638" s="16">
        <f t="shared" si="67"/>
        <v>2.0000000000000018E-2</v>
      </c>
      <c r="P638" s="16">
        <v>-0.13</v>
      </c>
      <c r="Q638" s="16">
        <v>-0.13</v>
      </c>
      <c r="R638" s="16">
        <f t="shared" si="68"/>
        <v>0</v>
      </c>
      <c r="S638" s="16">
        <v>2.11</v>
      </c>
      <c r="T638" s="16">
        <v>14.21</v>
      </c>
      <c r="U638" s="16">
        <v>4.8600000000000003</v>
      </c>
      <c r="V638" s="16">
        <v>4.2</v>
      </c>
      <c r="W638" s="16"/>
    </row>
    <row r="639" spans="1:23" hidden="1" x14ac:dyDescent="0.3">
      <c r="A639" s="19" t="str">
        <f>IF(K639="","",MAX($A$15:A638)+1)</f>
        <v/>
      </c>
      <c r="B639" s="19">
        <v>5</v>
      </c>
      <c r="C639" s="19" t="str">
        <f t="shared" si="69"/>
        <v/>
      </c>
      <c r="D639" s="19" t="str">
        <f>IF(INDEX([1]DataVD!$K$166:$K$242,MATCH($J639,[1]DataVD!$I$166:$I$242,0),1)=$M639,2,"")</f>
        <v/>
      </c>
      <c r="E639" s="19" t="str">
        <f t="shared" si="70"/>
        <v/>
      </c>
      <c r="F639" s="19" t="str">
        <f t="shared" si="71"/>
        <v/>
      </c>
      <c r="G639" s="19" t="str">
        <f t="shared" si="72"/>
        <v/>
      </c>
      <c r="H639" s="19" t="str">
        <f>IF(INDEX([1]DataVD!$L$166:$L$242,MATCH($J639,[1]DataVD!$I$166:$I$242,0),1)=$M639,5,"")</f>
        <v/>
      </c>
      <c r="I639" s="25" t="str">
        <f t="shared" si="73"/>
        <v/>
      </c>
      <c r="J639" s="18" t="s">
        <v>43</v>
      </c>
      <c r="K639" s="14"/>
      <c r="L639" s="16" t="s">
        <v>31</v>
      </c>
      <c r="M639" s="16">
        <v>4.3899999999999997</v>
      </c>
      <c r="N639" s="16">
        <v>4.3600000000000003</v>
      </c>
      <c r="O639" s="16">
        <f t="shared" si="67"/>
        <v>-2.9999999999999361E-2</v>
      </c>
      <c r="P639" s="16">
        <v>-0.31</v>
      </c>
      <c r="Q639" s="16">
        <v>-0.28999999999999998</v>
      </c>
      <c r="R639" s="16">
        <f t="shared" si="68"/>
        <v>-2.0000000000000018E-2</v>
      </c>
      <c r="S639" s="16"/>
      <c r="T639" s="16"/>
      <c r="U639" s="16"/>
      <c r="V639" s="16"/>
      <c r="W639" s="16"/>
    </row>
    <row r="640" spans="1:23" x14ac:dyDescent="0.3">
      <c r="A640" s="19" t="str">
        <f>IF(K640="","",MAX($A$15:A639)+1)</f>
        <v/>
      </c>
      <c r="B640" s="19">
        <v>4</v>
      </c>
      <c r="C640" s="19" t="str">
        <f t="shared" si="69"/>
        <v/>
      </c>
      <c r="D640" s="19">
        <f>IF(INDEX([1]DataVD!$K$166:$K$242,MATCH($J640,[1]DataVD!$I$166:$I$242,0),1)=$M640,2,"")</f>
        <v>2</v>
      </c>
      <c r="E640" s="19" t="str">
        <f t="shared" si="70"/>
        <v/>
      </c>
      <c r="F640" s="19" t="str">
        <f t="shared" si="71"/>
        <v/>
      </c>
      <c r="G640" s="19" t="str">
        <f t="shared" si="72"/>
        <v/>
      </c>
      <c r="H640" s="19" t="str">
        <f>IF(INDEX([1]DataVD!$L$166:$L$242,MATCH($J640,[1]DataVD!$I$166:$I$242,0),1)=$M640,5,"")</f>
        <v/>
      </c>
      <c r="I640" s="25" t="str">
        <f t="shared" si="73"/>
        <v/>
      </c>
      <c r="J640" s="18" t="s">
        <v>43</v>
      </c>
      <c r="K640" s="14"/>
      <c r="L640" s="16" t="s">
        <v>31</v>
      </c>
      <c r="M640" s="16">
        <v>4.8600000000000003</v>
      </c>
      <c r="N640" s="16">
        <v>4.8600000000000003</v>
      </c>
      <c r="O640" s="16">
        <f t="shared" si="67"/>
        <v>0</v>
      </c>
      <c r="P640" s="16">
        <v>0.49</v>
      </c>
      <c r="Q640" s="16">
        <v>0.47</v>
      </c>
      <c r="R640" s="16">
        <f t="shared" si="68"/>
        <v>-2.0000000000000018E-2</v>
      </c>
      <c r="S640" s="16"/>
      <c r="T640" s="16"/>
      <c r="U640" s="16"/>
      <c r="V640" s="16"/>
      <c r="W640" s="16"/>
    </row>
    <row r="641" spans="1:23" x14ac:dyDescent="0.3">
      <c r="A641" s="19" t="str">
        <f>IF(K641="","",MAX($A$15:A640)+1)</f>
        <v/>
      </c>
      <c r="B641" s="19">
        <v>3</v>
      </c>
      <c r="C641" s="19" t="str">
        <f t="shared" si="69"/>
        <v/>
      </c>
      <c r="D641" s="19" t="str">
        <f>IF(INDEX([1]DataVD!$K$166:$K$242,MATCH($J641,[1]DataVD!$I$166:$I$242,0),1)=$M641,2,"")</f>
        <v/>
      </c>
      <c r="E641" s="19">
        <f t="shared" si="70"/>
        <v>3</v>
      </c>
      <c r="F641" s="19" t="str">
        <f t="shared" si="71"/>
        <v/>
      </c>
      <c r="G641" s="19" t="str">
        <f t="shared" si="72"/>
        <v/>
      </c>
      <c r="H641" s="19" t="str">
        <f>IF(INDEX([1]DataVD!$L$166:$L$242,MATCH($J641,[1]DataVD!$I$166:$I$242,0),1)=$M641,5,"")</f>
        <v/>
      </c>
      <c r="I641" s="25" t="str">
        <f t="shared" si="73"/>
        <v/>
      </c>
      <c r="J641" s="18" t="s">
        <v>43</v>
      </c>
      <c r="K641" s="14"/>
      <c r="L641" s="16" t="s">
        <v>31</v>
      </c>
      <c r="M641" s="16">
        <v>4.71</v>
      </c>
      <c r="N641" s="16">
        <v>4.7</v>
      </c>
      <c r="O641" s="16">
        <f t="shared" si="67"/>
        <v>-9.9999999999997868E-3</v>
      </c>
      <c r="P641" s="16">
        <v>-7.0000000000000007E-2</v>
      </c>
      <c r="Q641" s="16">
        <v>-0.08</v>
      </c>
      <c r="R641" s="16">
        <f t="shared" si="68"/>
        <v>9.999999999999995E-3</v>
      </c>
      <c r="S641" s="16"/>
      <c r="T641" s="16"/>
      <c r="U641" s="16"/>
      <c r="V641" s="16"/>
      <c r="W641" s="16"/>
    </row>
    <row r="642" spans="1:23" hidden="1" x14ac:dyDescent="0.3">
      <c r="A642" s="19" t="str">
        <f>IF(K642="","",MAX($A$15:A641)+1)</f>
        <v/>
      </c>
      <c r="B642" s="19">
        <v>2</v>
      </c>
      <c r="C642" s="19" t="str">
        <f t="shared" si="69"/>
        <v/>
      </c>
      <c r="D642" s="19" t="str">
        <f>IF(INDEX([1]DataVD!$K$166:$K$242,MATCH($J642,[1]DataVD!$I$166:$I$242,0),1)=$M642,2,"")</f>
        <v/>
      </c>
      <c r="E642" s="19" t="str">
        <f t="shared" si="70"/>
        <v/>
      </c>
      <c r="F642" s="19" t="str">
        <f t="shared" si="71"/>
        <v/>
      </c>
      <c r="G642" s="19" t="str">
        <f t="shared" si="72"/>
        <v/>
      </c>
      <c r="H642" s="19" t="str">
        <f>IF(INDEX([1]DataVD!$L$166:$L$242,MATCH($J642,[1]DataVD!$I$166:$I$242,0),1)=$M642,5,"")</f>
        <v/>
      </c>
      <c r="I642" s="25" t="str">
        <f t="shared" si="73"/>
        <v/>
      </c>
      <c r="J642" s="18" t="s">
        <v>43</v>
      </c>
      <c r="K642" s="14"/>
      <c r="L642" s="16" t="s">
        <v>31</v>
      </c>
      <c r="M642" s="16">
        <v>4.3899999999999997</v>
      </c>
      <c r="N642" s="16">
        <v>4.42</v>
      </c>
      <c r="O642" s="16">
        <f t="shared" si="67"/>
        <v>3.0000000000000249E-2</v>
      </c>
      <c r="P642" s="16">
        <v>-0.61</v>
      </c>
      <c r="Q642" s="16">
        <v>-0.59</v>
      </c>
      <c r="R642" s="16">
        <f t="shared" si="68"/>
        <v>-2.0000000000000018E-2</v>
      </c>
      <c r="S642" s="16"/>
      <c r="T642" s="16"/>
      <c r="U642" s="16"/>
      <c r="V642" s="16"/>
      <c r="W642" s="16"/>
    </row>
    <row r="643" spans="1:23" hidden="1" x14ac:dyDescent="0.3">
      <c r="A643" s="19" t="str">
        <f>IF(K643="","",MAX($A$15:A642)+1)</f>
        <v/>
      </c>
      <c r="B643" s="19">
        <v>1</v>
      </c>
      <c r="C643" s="19" t="str">
        <f t="shared" si="69"/>
        <v/>
      </c>
      <c r="D643" s="19" t="str">
        <f>IF(INDEX([1]DataVD!$K$166:$K$242,MATCH($J643,[1]DataVD!$I$166:$I$242,0),1)=$M643,2,"")</f>
        <v/>
      </c>
      <c r="E643" s="19" t="str">
        <f t="shared" si="70"/>
        <v/>
      </c>
      <c r="F643" s="19" t="str">
        <f t="shared" si="71"/>
        <v/>
      </c>
      <c r="G643" s="19" t="str">
        <f t="shared" si="72"/>
        <v/>
      </c>
      <c r="H643" s="19" t="str">
        <f>IF(INDEX([1]DataVD!$L$166:$L$242,MATCH($J643,[1]DataVD!$I$166:$I$242,0),1)=$M643,5,"")</f>
        <v/>
      </c>
      <c r="I643" s="25" t="str">
        <f t="shared" si="73"/>
        <v/>
      </c>
      <c r="J643" s="18" t="s">
        <v>43</v>
      </c>
      <c r="K643" s="14"/>
      <c r="L643" s="16" t="s">
        <v>31</v>
      </c>
      <c r="M643" s="16">
        <v>0.7</v>
      </c>
      <c r="N643" s="16">
        <v>0.73</v>
      </c>
      <c r="O643" s="16">
        <f t="shared" si="67"/>
        <v>3.0000000000000027E-2</v>
      </c>
      <c r="P643" s="16">
        <v>0.02</v>
      </c>
      <c r="Q643" s="16">
        <v>0.01</v>
      </c>
      <c r="R643" s="16">
        <f t="shared" si="68"/>
        <v>-0.01</v>
      </c>
      <c r="S643" s="16"/>
      <c r="T643" s="16"/>
      <c r="U643" s="16"/>
      <c r="V643" s="16"/>
      <c r="W643" s="16"/>
    </row>
    <row r="644" spans="1:23" x14ac:dyDescent="0.3">
      <c r="A644" s="19" t="str">
        <f>IF(K644="","",MAX($A$15:A643)+1)</f>
        <v/>
      </c>
      <c r="B644" s="19">
        <v>0</v>
      </c>
      <c r="C644" s="19" t="str">
        <f t="shared" si="69"/>
        <v/>
      </c>
      <c r="D644" s="19" t="str">
        <f>IF(INDEX([1]DataVD!$K$166:$K$242,MATCH($J644,[1]DataVD!$I$166:$I$242,0),1)=$M644,2,"")</f>
        <v/>
      </c>
      <c r="E644" s="19" t="str">
        <f t="shared" si="70"/>
        <v/>
      </c>
      <c r="F644" s="19">
        <f t="shared" si="71"/>
        <v>0</v>
      </c>
      <c r="G644" s="19" t="str">
        <f t="shared" si="72"/>
        <v/>
      </c>
      <c r="H644" s="19" t="str">
        <f>IF(INDEX([1]DataVD!$L$166:$L$242,MATCH($J644,[1]DataVD!$I$166:$I$242,0),1)=$M644,5,"")</f>
        <v/>
      </c>
      <c r="I644" s="25" t="str">
        <f t="shared" si="73"/>
        <v/>
      </c>
      <c r="J644" s="18" t="s">
        <v>43</v>
      </c>
      <c r="K644" s="14"/>
      <c r="L644" s="16" t="s">
        <v>32</v>
      </c>
      <c r="M644" s="16">
        <v>0</v>
      </c>
      <c r="N644" s="16">
        <v>0</v>
      </c>
      <c r="O644" s="16">
        <f t="shared" si="67"/>
        <v>0</v>
      </c>
      <c r="P644" s="16">
        <v>0.65</v>
      </c>
      <c r="Q644" s="16">
        <v>0.63</v>
      </c>
      <c r="R644" s="16">
        <f t="shared" si="68"/>
        <v>-2.0000000000000018E-2</v>
      </c>
      <c r="S644" s="16"/>
      <c r="T644" s="16"/>
      <c r="U644" s="16"/>
      <c r="V644" s="16"/>
      <c r="W644" s="16"/>
    </row>
    <row r="645" spans="1:23" x14ac:dyDescent="0.3">
      <c r="A645" s="19" t="str">
        <f>IF(K645="","",MAX($A$15:A644)+1)</f>
        <v/>
      </c>
      <c r="B645" s="19">
        <v>1</v>
      </c>
      <c r="C645" s="19" t="str">
        <f t="shared" si="69"/>
        <v/>
      </c>
      <c r="D645" s="19" t="str">
        <f>IF(INDEX([1]DataVD!$K$166:$K$242,MATCH($J645,[1]DataVD!$I$166:$I$242,0),1)=$M645,2,"")</f>
        <v/>
      </c>
      <c r="E645" s="19" t="str">
        <f t="shared" si="70"/>
        <v/>
      </c>
      <c r="F645" s="19" t="str">
        <f t="shared" si="71"/>
        <v/>
      </c>
      <c r="G645" s="19">
        <f t="shared" si="72"/>
        <v>4</v>
      </c>
      <c r="H645" s="19" t="str">
        <f>IF(INDEX([1]DataVD!$L$166:$L$242,MATCH($J645,[1]DataVD!$I$166:$I$242,0),1)=$M645,5,"")</f>
        <v/>
      </c>
      <c r="I645" s="25" t="str">
        <f t="shared" si="73"/>
        <v/>
      </c>
      <c r="J645" s="18" t="s">
        <v>43</v>
      </c>
      <c r="K645" s="14"/>
      <c r="L645" s="16" t="s">
        <v>33</v>
      </c>
      <c r="M645" s="16">
        <v>3.9</v>
      </c>
      <c r="N645" s="16">
        <v>3.85</v>
      </c>
      <c r="O645" s="16">
        <f t="shared" si="67"/>
        <v>-4.9999999999999822E-2</v>
      </c>
      <c r="P645" s="16">
        <v>0.63</v>
      </c>
      <c r="Q645" s="16">
        <v>0.62</v>
      </c>
      <c r="R645" s="16">
        <f t="shared" si="68"/>
        <v>-1.0000000000000009E-2</v>
      </c>
      <c r="S645" s="16"/>
      <c r="T645" s="16"/>
      <c r="U645" s="16"/>
      <c r="V645" s="16"/>
      <c r="W645" s="16"/>
    </row>
    <row r="646" spans="1:23" x14ac:dyDescent="0.3">
      <c r="A646" s="19" t="str">
        <f>IF(K646="","",MAX($A$15:A645)+1)</f>
        <v/>
      </c>
      <c r="B646" s="19">
        <v>2</v>
      </c>
      <c r="C646" s="19" t="str">
        <f t="shared" si="69"/>
        <v/>
      </c>
      <c r="D646" s="19" t="str">
        <f>IF(INDEX([1]DataVD!$K$166:$K$242,MATCH($J646,[1]DataVD!$I$166:$I$242,0),1)=$M646,2,"")</f>
        <v/>
      </c>
      <c r="E646" s="19" t="str">
        <f t="shared" si="70"/>
        <v/>
      </c>
      <c r="F646" s="19" t="str">
        <f t="shared" si="71"/>
        <v/>
      </c>
      <c r="G646" s="19" t="str">
        <f t="shared" si="72"/>
        <v/>
      </c>
      <c r="H646" s="19">
        <f>IF(INDEX([1]DataVD!$L$166:$L$242,MATCH($J646,[1]DataVD!$I$166:$I$242,0),1)=$M646,5,"")</f>
        <v>5</v>
      </c>
      <c r="I646" s="25" t="str">
        <f t="shared" si="73"/>
        <v/>
      </c>
      <c r="J646" s="18" t="s">
        <v>43</v>
      </c>
      <c r="K646" s="14"/>
      <c r="L646" s="16" t="s">
        <v>33</v>
      </c>
      <c r="M646" s="16">
        <v>4.2</v>
      </c>
      <c r="N646" s="16">
        <v>4.1900000000000004</v>
      </c>
      <c r="O646" s="16">
        <f t="shared" si="67"/>
        <v>-9.9999999999997868E-3</v>
      </c>
      <c r="P646" s="16">
        <v>0.93</v>
      </c>
      <c r="Q646" s="16">
        <v>0.92</v>
      </c>
      <c r="R646" s="16">
        <f t="shared" si="68"/>
        <v>-1.0000000000000009E-2</v>
      </c>
      <c r="S646" s="16"/>
      <c r="T646" s="16"/>
      <c r="U646" s="16"/>
      <c r="V646" s="16"/>
      <c r="W646" s="16"/>
    </row>
    <row r="647" spans="1:23" x14ac:dyDescent="0.3">
      <c r="A647" s="19" t="str">
        <f>IF(K647="","",MAX($A$15:A646)+1)</f>
        <v/>
      </c>
      <c r="B647" s="19">
        <v>3</v>
      </c>
      <c r="C647" s="19" t="str">
        <f t="shared" si="69"/>
        <v/>
      </c>
      <c r="D647" s="19" t="str">
        <f>IF(INDEX([1]DataVD!$K$166:$K$242,MATCH($J647,[1]DataVD!$I$166:$I$242,0),1)=$M647,2,"")</f>
        <v/>
      </c>
      <c r="E647" s="19" t="str">
        <f t="shared" si="70"/>
        <v/>
      </c>
      <c r="F647" s="19" t="str">
        <f t="shared" si="71"/>
        <v/>
      </c>
      <c r="G647" s="19" t="str">
        <f t="shared" si="72"/>
        <v/>
      </c>
      <c r="H647" s="19" t="str">
        <f>IF(INDEX([1]DataVD!$L$166:$L$242,MATCH($J647,[1]DataVD!$I$166:$I$242,0),1)=$M647,5,"")</f>
        <v/>
      </c>
      <c r="I647" s="25">
        <f t="shared" si="73"/>
        <v>6</v>
      </c>
      <c r="J647" s="18" t="s">
        <v>43</v>
      </c>
      <c r="K647" s="14"/>
      <c r="L647" s="16" t="s">
        <v>33</v>
      </c>
      <c r="M647" s="16">
        <v>2.2000000000000002</v>
      </c>
      <c r="N647" s="16">
        <v>2.25</v>
      </c>
      <c r="O647" s="16">
        <f t="shared" si="67"/>
        <v>4.9999999999999822E-2</v>
      </c>
      <c r="P647" s="16">
        <v>0.94</v>
      </c>
      <c r="Q647" s="16">
        <v>0.95</v>
      </c>
      <c r="R647" s="16">
        <f t="shared" si="68"/>
        <v>1.0000000000000009E-2</v>
      </c>
      <c r="S647" s="16"/>
      <c r="T647" s="16"/>
      <c r="U647" s="16"/>
      <c r="V647" s="16"/>
      <c r="W647" s="16"/>
    </row>
    <row r="648" spans="1:23" x14ac:dyDescent="0.3">
      <c r="A648" s="18">
        <f>IF(K648="","",MAX($A$15:A647)+1)</f>
        <v>59</v>
      </c>
      <c r="B648" s="18">
        <v>5</v>
      </c>
      <c r="C648" s="18">
        <f t="shared" si="69"/>
        <v>1</v>
      </c>
      <c r="D648" s="18" t="str">
        <f>IF(INDEX([1]DataVD!$K$166:$K$242,MATCH($J648,[1]DataVD!$I$166:$I$242,0),1)=$M648,2,"")</f>
        <v/>
      </c>
      <c r="E648" s="18" t="str">
        <f t="shared" si="70"/>
        <v/>
      </c>
      <c r="F648" s="18" t="str">
        <f t="shared" si="71"/>
        <v/>
      </c>
      <c r="G648" s="18" t="str">
        <f t="shared" si="72"/>
        <v/>
      </c>
      <c r="H648" s="18" t="str">
        <f>IF(INDEX([1]DataVD!$L$166:$L$242,MATCH($J648,[1]DataVD!$I$166:$I$242,0),1)=$M648,5,"")</f>
        <v/>
      </c>
      <c r="I648" s="25" t="str">
        <f t="shared" si="73"/>
        <v/>
      </c>
      <c r="J648" s="18" t="s">
        <v>106</v>
      </c>
      <c r="K648" s="12">
        <v>1020</v>
      </c>
      <c r="L648" s="13" t="s">
        <v>31</v>
      </c>
      <c r="M648" s="13">
        <v>4.05</v>
      </c>
      <c r="N648" s="13">
        <v>4.0199999999999996</v>
      </c>
      <c r="O648" s="13">
        <f t="shared" si="67"/>
        <v>-3.0000000000000249E-2</v>
      </c>
      <c r="P648" s="13">
        <v>-0.32</v>
      </c>
      <c r="Q648" s="13">
        <v>-0.34</v>
      </c>
      <c r="R648" s="13">
        <f t="shared" si="68"/>
        <v>2.0000000000000018E-2</v>
      </c>
      <c r="S648" s="13">
        <v>0.34</v>
      </c>
      <c r="T648" s="13">
        <v>15.24</v>
      </c>
      <c r="U648" s="13">
        <v>6.05</v>
      </c>
      <c r="V648" s="13">
        <v>4.18</v>
      </c>
      <c r="W648" s="13"/>
    </row>
    <row r="649" spans="1:23" x14ac:dyDescent="0.3">
      <c r="A649" s="18" t="str">
        <f>IF(K649="","",MAX($A$15:A648)+1)</f>
        <v/>
      </c>
      <c r="B649" s="18">
        <v>4</v>
      </c>
      <c r="C649" s="18" t="str">
        <f t="shared" si="69"/>
        <v/>
      </c>
      <c r="D649" s="18">
        <f>IF(INDEX([1]DataVD!$K$166:$K$242,MATCH($J649,[1]DataVD!$I$166:$I$242,0),1)=$M649,2,"")</f>
        <v>2</v>
      </c>
      <c r="E649" s="18" t="str">
        <f t="shared" si="70"/>
        <v/>
      </c>
      <c r="F649" s="18" t="str">
        <f t="shared" si="71"/>
        <v/>
      </c>
      <c r="G649" s="18" t="str">
        <f t="shared" si="72"/>
        <v/>
      </c>
      <c r="H649" s="18" t="str">
        <f>IF(INDEX([1]DataVD!$L$166:$L$242,MATCH($J649,[1]DataVD!$I$166:$I$242,0),1)=$M649,5,"")</f>
        <v/>
      </c>
      <c r="I649" s="25" t="str">
        <f t="shared" si="73"/>
        <v/>
      </c>
      <c r="J649" s="18" t="s">
        <v>106</v>
      </c>
      <c r="K649" s="11"/>
      <c r="L649" s="13" t="s">
        <v>31</v>
      </c>
      <c r="M649" s="13">
        <v>6.05</v>
      </c>
      <c r="N649" s="13">
        <v>6.09</v>
      </c>
      <c r="O649" s="13">
        <f t="shared" si="67"/>
        <v>4.0000000000000036E-2</v>
      </c>
      <c r="P649" s="13">
        <v>-0.32</v>
      </c>
      <c r="Q649" s="13">
        <v>-0.34</v>
      </c>
      <c r="R649" s="13">
        <f t="shared" si="68"/>
        <v>2.0000000000000018E-2</v>
      </c>
      <c r="S649" s="13"/>
      <c r="T649" s="13"/>
      <c r="U649" s="13"/>
      <c r="V649" s="13"/>
      <c r="W649" s="13"/>
    </row>
    <row r="650" spans="1:23" x14ac:dyDescent="0.3">
      <c r="A650" s="18" t="str">
        <f>IF(K650="","",MAX($A$15:A649)+1)</f>
        <v/>
      </c>
      <c r="B650" s="18">
        <v>3</v>
      </c>
      <c r="C650" s="18" t="str">
        <f t="shared" si="69"/>
        <v/>
      </c>
      <c r="D650" s="18" t="str">
        <f>IF(INDEX([1]DataVD!$K$166:$K$242,MATCH($J650,[1]DataVD!$I$166:$I$242,0),1)=$M650,2,"")</f>
        <v/>
      </c>
      <c r="E650" s="18">
        <f t="shared" si="70"/>
        <v>3</v>
      </c>
      <c r="F650" s="18" t="str">
        <f t="shared" si="71"/>
        <v/>
      </c>
      <c r="G650" s="18" t="str">
        <f t="shared" si="72"/>
        <v/>
      </c>
      <c r="H650" s="18" t="str">
        <f>IF(INDEX([1]DataVD!$L$166:$L$242,MATCH($J650,[1]DataVD!$I$166:$I$242,0),1)=$M650,5,"")</f>
        <v/>
      </c>
      <c r="I650" s="25" t="str">
        <f t="shared" si="73"/>
        <v/>
      </c>
      <c r="J650" s="18" t="s">
        <v>106</v>
      </c>
      <c r="K650" s="11"/>
      <c r="L650" s="13" t="s">
        <v>31</v>
      </c>
      <c r="M650" s="13">
        <v>5.75</v>
      </c>
      <c r="N650" s="13">
        <v>5.77</v>
      </c>
      <c r="O650" s="13">
        <f t="shared" si="67"/>
        <v>1.9999999999999574E-2</v>
      </c>
      <c r="P650" s="13">
        <v>-0.62</v>
      </c>
      <c r="Q650" s="13">
        <v>-0.6</v>
      </c>
      <c r="R650" s="13">
        <f t="shared" si="68"/>
        <v>-2.0000000000000018E-2</v>
      </c>
      <c r="S650" s="13"/>
      <c r="T650" s="13"/>
      <c r="U650" s="13"/>
      <c r="V650" s="13"/>
      <c r="W650" s="13"/>
    </row>
    <row r="651" spans="1:23" hidden="1" x14ac:dyDescent="0.3">
      <c r="A651" s="18" t="str">
        <f>IF(K651="","",MAX($A$15:A650)+1)</f>
        <v/>
      </c>
      <c r="B651" s="18">
        <v>2</v>
      </c>
      <c r="C651" s="18" t="str">
        <f t="shared" si="69"/>
        <v/>
      </c>
      <c r="D651" s="18" t="str">
        <f>IF(INDEX([1]DataVD!$K$166:$K$242,MATCH($J651,[1]DataVD!$I$166:$I$242,0),1)=$M651,2,"")</f>
        <v/>
      </c>
      <c r="E651" s="18" t="str">
        <f t="shared" si="70"/>
        <v/>
      </c>
      <c r="F651" s="18" t="str">
        <f t="shared" si="71"/>
        <v/>
      </c>
      <c r="G651" s="18" t="str">
        <f t="shared" si="72"/>
        <v/>
      </c>
      <c r="H651" s="18" t="str">
        <f>IF(INDEX([1]DataVD!$L$166:$L$242,MATCH($J651,[1]DataVD!$I$166:$I$242,0),1)=$M651,5,"")</f>
        <v/>
      </c>
      <c r="I651" s="25" t="str">
        <f t="shared" si="73"/>
        <v/>
      </c>
      <c r="J651" s="18" t="s">
        <v>106</v>
      </c>
      <c r="K651" s="11"/>
      <c r="L651" s="13" t="s">
        <v>31</v>
      </c>
      <c r="M651" s="13">
        <v>3.76</v>
      </c>
      <c r="N651" s="13">
        <v>3.73</v>
      </c>
      <c r="O651" s="13">
        <f t="shared" si="67"/>
        <v>-2.9999999999999805E-2</v>
      </c>
      <c r="P651" s="13">
        <v>-0.62</v>
      </c>
      <c r="Q651" s="13">
        <v>-0.6</v>
      </c>
      <c r="R651" s="13">
        <f t="shared" si="68"/>
        <v>-2.0000000000000018E-2</v>
      </c>
      <c r="S651" s="13"/>
      <c r="T651" s="13"/>
      <c r="U651" s="13"/>
      <c r="V651" s="13"/>
      <c r="W651" s="13"/>
    </row>
    <row r="652" spans="1:23" hidden="1" x14ac:dyDescent="0.3">
      <c r="A652" s="18" t="str">
        <f>IF(K652="","",MAX($A$15:A651)+1)</f>
        <v/>
      </c>
      <c r="B652" s="18">
        <v>1</v>
      </c>
      <c r="C652" s="18" t="str">
        <f t="shared" si="69"/>
        <v/>
      </c>
      <c r="D652" s="18" t="str">
        <f>IF(INDEX([1]DataVD!$K$166:$K$242,MATCH($J652,[1]DataVD!$I$166:$I$242,0),1)=$M652,2,"")</f>
        <v/>
      </c>
      <c r="E652" s="18" t="str">
        <f t="shared" si="70"/>
        <v/>
      </c>
      <c r="F652" s="18" t="str">
        <f t="shared" si="71"/>
        <v/>
      </c>
      <c r="G652" s="18" t="str">
        <f t="shared" si="72"/>
        <v/>
      </c>
      <c r="H652" s="18" t="str">
        <f>IF(INDEX([1]DataVD!$L$166:$L$242,MATCH($J652,[1]DataVD!$I$166:$I$242,0),1)=$M652,5,"")</f>
        <v/>
      </c>
      <c r="I652" s="25" t="str">
        <f t="shared" si="73"/>
        <v/>
      </c>
      <c r="J652" s="18" t="s">
        <v>106</v>
      </c>
      <c r="K652" s="11"/>
      <c r="L652" s="13" t="s">
        <v>31</v>
      </c>
      <c r="M652" s="13">
        <v>3.08</v>
      </c>
      <c r="N652" s="13">
        <v>3.11</v>
      </c>
      <c r="O652" s="13">
        <f t="shared" si="67"/>
        <v>2.9999999999999805E-2</v>
      </c>
      <c r="P652" s="13">
        <v>0.66</v>
      </c>
      <c r="Q652" s="13">
        <v>0.66</v>
      </c>
      <c r="R652" s="13">
        <f t="shared" si="68"/>
        <v>0</v>
      </c>
      <c r="S652" s="13"/>
      <c r="T652" s="13"/>
      <c r="U652" s="13"/>
      <c r="V652" s="13"/>
      <c r="W652" s="13"/>
    </row>
    <row r="653" spans="1:23" x14ac:dyDescent="0.3">
      <c r="A653" s="18" t="str">
        <f>IF(K653="","",MAX($A$15:A652)+1)</f>
        <v/>
      </c>
      <c r="B653" s="18">
        <v>0</v>
      </c>
      <c r="C653" s="18" t="str">
        <f t="shared" si="69"/>
        <v/>
      </c>
      <c r="D653" s="18" t="str">
        <f>IF(INDEX([1]DataVD!$K$166:$K$242,MATCH($J653,[1]DataVD!$I$166:$I$242,0),1)=$M653,2,"")</f>
        <v/>
      </c>
      <c r="E653" s="18" t="str">
        <f t="shared" si="70"/>
        <v/>
      </c>
      <c r="F653" s="18">
        <f t="shared" si="71"/>
        <v>0</v>
      </c>
      <c r="G653" s="18" t="str">
        <f t="shared" si="72"/>
        <v/>
      </c>
      <c r="H653" s="18" t="str">
        <f>IF(INDEX([1]DataVD!$L$166:$L$242,MATCH($J653,[1]DataVD!$I$166:$I$242,0),1)=$M653,5,"")</f>
        <v/>
      </c>
      <c r="I653" s="25" t="str">
        <f t="shared" si="73"/>
        <v/>
      </c>
      <c r="J653" s="18" t="s">
        <v>106</v>
      </c>
      <c r="K653" s="11"/>
      <c r="L653" s="13" t="s">
        <v>32</v>
      </c>
      <c r="M653" s="13">
        <v>0</v>
      </c>
      <c r="N653" s="13">
        <v>0</v>
      </c>
      <c r="O653" s="13">
        <f t="shared" si="67"/>
        <v>0</v>
      </c>
      <c r="P653" s="13">
        <v>0.73</v>
      </c>
      <c r="Q653" s="13">
        <v>0.73</v>
      </c>
      <c r="R653" s="13">
        <f t="shared" si="68"/>
        <v>0</v>
      </c>
      <c r="S653" s="13"/>
      <c r="T653" s="13"/>
      <c r="U653" s="13"/>
      <c r="V653" s="13"/>
      <c r="W653" s="13"/>
    </row>
    <row r="654" spans="1:23" hidden="1" x14ac:dyDescent="0.3">
      <c r="A654" s="18" t="str">
        <f>IF(K654="","",MAX($A$15:A653)+1)</f>
        <v/>
      </c>
      <c r="B654" s="18">
        <v>1</v>
      </c>
      <c r="C654" s="18" t="str">
        <f t="shared" si="69"/>
        <v/>
      </c>
      <c r="D654" s="18" t="str">
        <f>IF(INDEX([1]DataVD!$K$166:$K$242,MATCH($J654,[1]DataVD!$I$166:$I$242,0),1)=$M654,2,"")</f>
        <v/>
      </c>
      <c r="E654" s="18" t="str">
        <f t="shared" si="70"/>
        <v/>
      </c>
      <c r="F654" s="18" t="str">
        <f t="shared" si="71"/>
        <v/>
      </c>
      <c r="G654" s="18" t="str">
        <f t="shared" si="72"/>
        <v/>
      </c>
      <c r="H654" s="18" t="str">
        <f>IF(INDEX([1]DataVD!$L$166:$L$242,MATCH($J654,[1]DataVD!$I$166:$I$242,0),1)=$M654,5,"")</f>
        <v/>
      </c>
      <c r="I654" s="25" t="str">
        <f t="shared" si="73"/>
        <v/>
      </c>
      <c r="J654" s="18" t="s">
        <v>106</v>
      </c>
      <c r="K654" s="11"/>
      <c r="L654" s="13" t="s">
        <v>33</v>
      </c>
      <c r="M654" s="13">
        <v>2.93</v>
      </c>
      <c r="N654" s="13">
        <v>2.96</v>
      </c>
      <c r="O654" s="13">
        <f t="shared" ref="O654:O717" si="74">ABS(N654)-ABS(M654)</f>
        <v>2.9999999999999805E-2</v>
      </c>
      <c r="P654" s="13">
        <v>0.66</v>
      </c>
      <c r="Q654" s="13">
        <v>0.67</v>
      </c>
      <c r="R654" s="13">
        <f t="shared" ref="R654:R717" si="75">ABS(Q654)-ABS(P654)</f>
        <v>1.0000000000000009E-2</v>
      </c>
      <c r="S654" s="13"/>
      <c r="T654" s="13"/>
      <c r="U654" s="13"/>
      <c r="V654" s="13"/>
      <c r="W654" s="13"/>
    </row>
    <row r="655" spans="1:23" x14ac:dyDescent="0.3">
      <c r="A655" s="18" t="str">
        <f>IF(K655="","",MAX($A$15:A654)+1)</f>
        <v/>
      </c>
      <c r="B655" s="18">
        <v>2</v>
      </c>
      <c r="C655" s="18" t="str">
        <f t="shared" ref="C655:C718" si="76">IF(K655&gt;0,1,"")</f>
        <v/>
      </c>
      <c r="D655" s="18" t="str">
        <f>IF(INDEX([1]DataVD!$K$166:$K$242,MATCH($J655,[1]DataVD!$I$166:$I$242,0),1)=$M655,2,"")</f>
        <v/>
      </c>
      <c r="E655" s="18" t="str">
        <f t="shared" ref="E655:E718" si="77">IF(D654=2,3,"")</f>
        <v/>
      </c>
      <c r="F655" s="18" t="str">
        <f t="shared" ref="F655:F718" si="78">IF(L655="Tim",0,"")</f>
        <v/>
      </c>
      <c r="G655" s="18">
        <f t="shared" ref="G655:G718" si="79">IF(H656=5,4,"")</f>
        <v>4</v>
      </c>
      <c r="H655" s="18" t="str">
        <f>IF(INDEX([1]DataVD!$L$166:$L$242,MATCH($J655,[1]DataVD!$I$166:$I$242,0),1)=$M655,5,"")</f>
        <v/>
      </c>
      <c r="I655" s="25" t="str">
        <f t="shared" ref="I655:I718" si="80">IF(K656&gt;0,6,"")</f>
        <v/>
      </c>
      <c r="J655" s="18" t="s">
        <v>106</v>
      </c>
      <c r="K655" s="11"/>
      <c r="L655" s="13" t="s">
        <v>33</v>
      </c>
      <c r="M655" s="13">
        <v>3.88</v>
      </c>
      <c r="N655" s="13">
        <v>3.87</v>
      </c>
      <c r="O655" s="13">
        <f t="shared" si="74"/>
        <v>-9.9999999999997868E-3</v>
      </c>
      <c r="P655" s="13">
        <v>0.64</v>
      </c>
      <c r="Q655" s="13">
        <v>0.63</v>
      </c>
      <c r="R655" s="13">
        <f t="shared" si="75"/>
        <v>-1.0000000000000009E-2</v>
      </c>
      <c r="S655" s="13"/>
      <c r="T655" s="13"/>
      <c r="U655" s="13"/>
      <c r="V655" s="13"/>
      <c r="W655" s="13"/>
    </row>
    <row r="656" spans="1:23" x14ac:dyDescent="0.3">
      <c r="A656" s="18" t="str">
        <f>IF(K656="","",MAX($A$15:A655)+1)</f>
        <v/>
      </c>
      <c r="B656" s="18">
        <v>3</v>
      </c>
      <c r="C656" s="18" t="str">
        <f t="shared" si="76"/>
        <v/>
      </c>
      <c r="D656" s="18" t="str">
        <f>IF(INDEX([1]DataVD!$K$166:$K$242,MATCH($J656,[1]DataVD!$I$166:$I$242,0),1)=$M656,2,"")</f>
        <v/>
      </c>
      <c r="E656" s="18" t="str">
        <f t="shared" si="77"/>
        <v/>
      </c>
      <c r="F656" s="18" t="str">
        <f t="shared" si="78"/>
        <v/>
      </c>
      <c r="G656" s="18" t="str">
        <f t="shared" si="79"/>
        <v/>
      </c>
      <c r="H656" s="18">
        <f>IF(INDEX([1]DataVD!$L$166:$L$242,MATCH($J656,[1]DataVD!$I$166:$I$242,0),1)=$M656,5,"")</f>
        <v>5</v>
      </c>
      <c r="I656" s="25" t="str">
        <f t="shared" si="80"/>
        <v/>
      </c>
      <c r="J656" s="18" t="s">
        <v>106</v>
      </c>
      <c r="K656" s="11"/>
      <c r="L656" s="13" t="s">
        <v>33</v>
      </c>
      <c r="M656" s="13">
        <v>4.18</v>
      </c>
      <c r="N656" s="13">
        <v>4.16</v>
      </c>
      <c r="O656" s="13">
        <f t="shared" si="74"/>
        <v>-1.9999999999999574E-2</v>
      </c>
      <c r="P656" s="13">
        <v>0.93</v>
      </c>
      <c r="Q656" s="13">
        <v>0.93</v>
      </c>
      <c r="R656" s="13">
        <f t="shared" si="75"/>
        <v>0</v>
      </c>
      <c r="S656" s="13"/>
      <c r="T656" s="13"/>
      <c r="U656" s="13"/>
      <c r="V656" s="13"/>
      <c r="W656" s="13"/>
    </row>
    <row r="657" spans="1:23" hidden="1" x14ac:dyDescent="0.3">
      <c r="A657" s="18" t="str">
        <f>IF(K657="","",MAX($A$15:A656)+1)</f>
        <v/>
      </c>
      <c r="B657" s="18">
        <v>4</v>
      </c>
      <c r="C657" s="18" t="str">
        <f t="shared" si="76"/>
        <v/>
      </c>
      <c r="D657" s="18" t="str">
        <f>IF(INDEX([1]DataVD!$K$166:$K$242,MATCH($J657,[1]DataVD!$I$166:$I$242,0),1)=$M657,2,"")</f>
        <v/>
      </c>
      <c r="E657" s="18" t="str">
        <f t="shared" si="77"/>
        <v/>
      </c>
      <c r="F657" s="18" t="str">
        <f t="shared" si="78"/>
        <v/>
      </c>
      <c r="G657" s="18" t="str">
        <f t="shared" si="79"/>
        <v/>
      </c>
      <c r="H657" s="18" t="str">
        <f>IF(INDEX([1]DataVD!$L$166:$L$242,MATCH($J657,[1]DataVD!$I$166:$I$242,0),1)=$M657,5,"")</f>
        <v/>
      </c>
      <c r="I657" s="25" t="str">
        <f t="shared" si="80"/>
        <v/>
      </c>
      <c r="J657" s="18" t="s">
        <v>106</v>
      </c>
      <c r="K657" s="11"/>
      <c r="L657" s="13" t="s">
        <v>33</v>
      </c>
      <c r="M657" s="13">
        <v>2.93</v>
      </c>
      <c r="N657" s="13">
        <v>2.9</v>
      </c>
      <c r="O657" s="13">
        <f t="shared" si="74"/>
        <v>-3.0000000000000249E-2</v>
      </c>
      <c r="P657" s="13">
        <v>0.96</v>
      </c>
      <c r="Q657" s="13">
        <v>0.96</v>
      </c>
      <c r="R657" s="13">
        <f t="shared" si="75"/>
        <v>0</v>
      </c>
      <c r="S657" s="13"/>
      <c r="T657" s="13"/>
      <c r="U657" s="13"/>
      <c r="V657" s="13"/>
      <c r="W657" s="13"/>
    </row>
    <row r="658" spans="1:23" x14ac:dyDescent="0.3">
      <c r="A658" s="18" t="str">
        <f>IF(K658="","",MAX($A$15:A657)+1)</f>
        <v/>
      </c>
      <c r="B658" s="18">
        <v>5</v>
      </c>
      <c r="C658" s="18" t="str">
        <f t="shared" si="76"/>
        <v/>
      </c>
      <c r="D658" s="18" t="str">
        <f>IF(INDEX([1]DataVD!$K$166:$K$242,MATCH($J658,[1]DataVD!$I$166:$I$242,0),1)=$M658,2,"")</f>
        <v/>
      </c>
      <c r="E658" s="18" t="str">
        <f t="shared" si="77"/>
        <v/>
      </c>
      <c r="F658" s="18" t="str">
        <f t="shared" si="78"/>
        <v/>
      </c>
      <c r="G658" s="18" t="str">
        <f t="shared" si="79"/>
        <v/>
      </c>
      <c r="H658" s="18" t="str">
        <f>IF(INDEX([1]DataVD!$L$166:$L$242,MATCH($J658,[1]DataVD!$I$166:$I$242,0),1)=$M658,5,"")</f>
        <v/>
      </c>
      <c r="I658" s="25">
        <f t="shared" si="80"/>
        <v>6</v>
      </c>
      <c r="J658" s="18" t="s">
        <v>106</v>
      </c>
      <c r="K658" s="11"/>
      <c r="L658" s="13" t="s">
        <v>33</v>
      </c>
      <c r="M658" s="13">
        <v>2.1800000000000002</v>
      </c>
      <c r="N658" s="13">
        <v>2.14</v>
      </c>
      <c r="O658" s="13">
        <f t="shared" si="74"/>
        <v>-4.0000000000000036E-2</v>
      </c>
      <c r="P658" s="13">
        <v>0.98</v>
      </c>
      <c r="Q658" s="13">
        <v>0.97</v>
      </c>
      <c r="R658" s="13">
        <f t="shared" si="75"/>
        <v>-1.0000000000000009E-2</v>
      </c>
      <c r="S658" s="13"/>
      <c r="T658" s="13"/>
      <c r="U658" s="13"/>
      <c r="V658" s="13"/>
      <c r="W658" s="13"/>
    </row>
    <row r="659" spans="1:23" x14ac:dyDescent="0.3">
      <c r="A659" s="19">
        <f>IF(K659="","",MAX($A$15:A658)+1)</f>
        <v>60</v>
      </c>
      <c r="B659" s="19">
        <v>6</v>
      </c>
      <c r="C659" s="19">
        <f t="shared" si="76"/>
        <v>1</v>
      </c>
      <c r="D659" s="19" t="str">
        <f>IF(INDEX([1]DataVD!$K$166:$K$242,MATCH($J659,[1]DataVD!$I$166:$I$242,0),1)=$M659,2,"")</f>
        <v/>
      </c>
      <c r="E659" s="19" t="str">
        <f t="shared" si="77"/>
        <v/>
      </c>
      <c r="F659" s="19" t="str">
        <f t="shared" si="78"/>
        <v/>
      </c>
      <c r="G659" s="19" t="str">
        <f t="shared" si="79"/>
        <v/>
      </c>
      <c r="H659" s="19" t="str">
        <f>IF(INDEX([1]DataVD!$L$166:$L$242,MATCH($J659,[1]DataVD!$I$166:$I$242,0),1)=$M659,5,"")</f>
        <v/>
      </c>
      <c r="I659" s="25" t="str">
        <f t="shared" si="80"/>
        <v/>
      </c>
      <c r="J659" s="18" t="s">
        <v>107</v>
      </c>
      <c r="K659" s="15">
        <v>1040</v>
      </c>
      <c r="L659" s="16" t="s">
        <v>31</v>
      </c>
      <c r="M659" s="16">
        <v>2.46</v>
      </c>
      <c r="N659" s="16">
        <v>2.48</v>
      </c>
      <c r="O659" s="16">
        <f t="shared" si="74"/>
        <v>2.0000000000000018E-2</v>
      </c>
      <c r="P659" s="16">
        <v>0.36</v>
      </c>
      <c r="Q659" s="16">
        <v>0.35</v>
      </c>
      <c r="R659" s="16">
        <f t="shared" si="75"/>
        <v>-1.0000000000000009E-2</v>
      </c>
      <c r="S659" s="16">
        <v>5.83</v>
      </c>
      <c r="T659" s="16">
        <v>13.99</v>
      </c>
      <c r="U659" s="16">
        <v>4.08</v>
      </c>
      <c r="V659" s="16">
        <v>4.26</v>
      </c>
      <c r="W659" s="16"/>
    </row>
    <row r="660" spans="1:23" hidden="1" x14ac:dyDescent="0.3">
      <c r="A660" s="19" t="str">
        <f>IF(K660="","",MAX($A$15:A659)+1)</f>
        <v/>
      </c>
      <c r="B660" s="19">
        <v>5</v>
      </c>
      <c r="C660" s="19" t="str">
        <f t="shared" si="76"/>
        <v/>
      </c>
      <c r="D660" s="19" t="str">
        <f>IF(INDEX([1]DataVD!$K$166:$K$242,MATCH($J660,[1]DataVD!$I$166:$I$242,0),1)=$M660,2,"")</f>
        <v/>
      </c>
      <c r="E660" s="19" t="str">
        <f t="shared" si="77"/>
        <v/>
      </c>
      <c r="F660" s="19" t="str">
        <f t="shared" si="78"/>
        <v/>
      </c>
      <c r="G660" s="19" t="str">
        <f t="shared" si="79"/>
        <v/>
      </c>
      <c r="H660" s="19" t="str">
        <f>IF(INDEX([1]DataVD!$L$166:$L$242,MATCH($J660,[1]DataVD!$I$166:$I$242,0),1)=$M660,5,"")</f>
        <v/>
      </c>
      <c r="I660" s="25" t="str">
        <f t="shared" si="80"/>
        <v/>
      </c>
      <c r="J660" s="18" t="s">
        <v>107</v>
      </c>
      <c r="K660" s="14"/>
      <c r="L660" s="16" t="s">
        <v>31</v>
      </c>
      <c r="M660" s="16">
        <v>2.76</v>
      </c>
      <c r="N660" s="16">
        <v>2.79</v>
      </c>
      <c r="O660" s="16">
        <f t="shared" si="74"/>
        <v>3.0000000000000249E-2</v>
      </c>
      <c r="P660" s="16">
        <v>0.97</v>
      </c>
      <c r="Q660" s="16">
        <v>0.96</v>
      </c>
      <c r="R660" s="16">
        <f t="shared" si="75"/>
        <v>-1.0000000000000009E-2</v>
      </c>
      <c r="S660" s="16"/>
      <c r="T660" s="16"/>
      <c r="U660" s="16"/>
      <c r="V660" s="16"/>
      <c r="W660" s="16"/>
    </row>
    <row r="661" spans="1:23" x14ac:dyDescent="0.3">
      <c r="A661" s="19" t="str">
        <f>IF(K661="","",MAX($A$15:A660)+1)</f>
        <v/>
      </c>
      <c r="B661" s="19">
        <v>4</v>
      </c>
      <c r="C661" s="19" t="str">
        <f t="shared" si="76"/>
        <v/>
      </c>
      <c r="D661" s="19">
        <f>IF(INDEX([1]DataVD!$K$166:$K$242,MATCH($J661,[1]DataVD!$I$166:$I$242,0),1)=$M661,2,"")</f>
        <v>2</v>
      </c>
      <c r="E661" s="19" t="str">
        <f t="shared" si="77"/>
        <v/>
      </c>
      <c r="F661" s="19" t="str">
        <f t="shared" si="78"/>
        <v/>
      </c>
      <c r="G661" s="19" t="str">
        <f t="shared" si="79"/>
        <v/>
      </c>
      <c r="H661" s="19" t="str">
        <f>IF(INDEX([1]DataVD!$L$166:$L$242,MATCH($J661,[1]DataVD!$I$166:$I$242,0),1)=$M661,5,"")</f>
        <v/>
      </c>
      <c r="I661" s="25" t="str">
        <f t="shared" si="80"/>
        <v/>
      </c>
      <c r="J661" s="18" t="s">
        <v>107</v>
      </c>
      <c r="K661" s="14"/>
      <c r="L661" s="16" t="s">
        <v>31</v>
      </c>
      <c r="M661" s="16">
        <v>4.08</v>
      </c>
      <c r="N661" s="16">
        <v>4.09</v>
      </c>
      <c r="O661" s="16">
        <f t="shared" si="74"/>
        <v>9.9999999999997868E-3</v>
      </c>
      <c r="P661" s="16">
        <v>0.96</v>
      </c>
      <c r="Q661" s="16">
        <v>0.98</v>
      </c>
      <c r="R661" s="16">
        <f t="shared" si="75"/>
        <v>2.0000000000000018E-2</v>
      </c>
      <c r="S661" s="16"/>
      <c r="T661" s="16"/>
      <c r="U661" s="16"/>
      <c r="V661" s="16"/>
      <c r="W661" s="16"/>
    </row>
    <row r="662" spans="1:23" x14ac:dyDescent="0.3">
      <c r="A662" s="19" t="str">
        <f>IF(K662="","",MAX($A$15:A661)+1)</f>
        <v/>
      </c>
      <c r="B662" s="19">
        <v>3</v>
      </c>
      <c r="C662" s="19" t="str">
        <f t="shared" si="76"/>
        <v/>
      </c>
      <c r="D662" s="19" t="str">
        <f>IF(INDEX([1]DataVD!$K$166:$K$242,MATCH($J662,[1]DataVD!$I$166:$I$242,0),1)=$M662,2,"")</f>
        <v/>
      </c>
      <c r="E662" s="19">
        <f t="shared" si="77"/>
        <v>3</v>
      </c>
      <c r="F662" s="19" t="str">
        <f t="shared" si="78"/>
        <v/>
      </c>
      <c r="G662" s="19" t="str">
        <f t="shared" si="79"/>
        <v/>
      </c>
      <c r="H662" s="19" t="str">
        <f>IF(INDEX([1]DataVD!$L$166:$L$242,MATCH($J662,[1]DataVD!$I$166:$I$242,0),1)=$M662,5,"")</f>
        <v/>
      </c>
      <c r="I662" s="25" t="str">
        <f t="shared" si="80"/>
        <v/>
      </c>
      <c r="J662" s="18" t="s">
        <v>107</v>
      </c>
      <c r="K662" s="14"/>
      <c r="L662" s="16" t="s">
        <v>31</v>
      </c>
      <c r="M662" s="16">
        <v>3.78</v>
      </c>
      <c r="N662" s="16">
        <v>3.75</v>
      </c>
      <c r="O662" s="16">
        <f t="shared" si="74"/>
        <v>-2.9999999999999805E-2</v>
      </c>
      <c r="P662" s="16">
        <v>0.66</v>
      </c>
      <c r="Q662" s="16">
        <v>0.68</v>
      </c>
      <c r="R662" s="16">
        <f t="shared" si="75"/>
        <v>2.0000000000000018E-2</v>
      </c>
      <c r="S662" s="16"/>
      <c r="T662" s="16"/>
      <c r="U662" s="16"/>
      <c r="V662" s="16"/>
      <c r="W662" s="16"/>
    </row>
    <row r="663" spans="1:23" hidden="1" x14ac:dyDescent="0.3">
      <c r="A663" s="19" t="str">
        <f>IF(K663="","",MAX($A$15:A662)+1)</f>
        <v/>
      </c>
      <c r="B663" s="19">
        <v>2</v>
      </c>
      <c r="C663" s="19" t="str">
        <f t="shared" si="76"/>
        <v/>
      </c>
      <c r="D663" s="19" t="str">
        <f>IF(INDEX([1]DataVD!$K$166:$K$242,MATCH($J663,[1]DataVD!$I$166:$I$242,0),1)=$M663,2,"")</f>
        <v/>
      </c>
      <c r="E663" s="19" t="str">
        <f t="shared" si="77"/>
        <v/>
      </c>
      <c r="F663" s="19" t="str">
        <f t="shared" si="78"/>
        <v/>
      </c>
      <c r="G663" s="19" t="str">
        <f t="shared" si="79"/>
        <v/>
      </c>
      <c r="H663" s="19" t="str">
        <f>IF(INDEX([1]DataVD!$L$166:$L$242,MATCH($J663,[1]DataVD!$I$166:$I$242,0),1)=$M663,5,"")</f>
        <v/>
      </c>
      <c r="I663" s="25" t="str">
        <f t="shared" si="80"/>
        <v/>
      </c>
      <c r="J663" s="18" t="s">
        <v>107</v>
      </c>
      <c r="K663" s="14"/>
      <c r="L663" s="16" t="s">
        <v>31</v>
      </c>
      <c r="M663" s="16">
        <v>2.76</v>
      </c>
      <c r="N663" s="16">
        <v>2.72</v>
      </c>
      <c r="O663" s="16">
        <f t="shared" si="74"/>
        <v>-3.9999999999999591E-2</v>
      </c>
      <c r="P663" s="16">
        <v>0.67</v>
      </c>
      <c r="Q663" s="16">
        <v>0.69</v>
      </c>
      <c r="R663" s="16">
        <f t="shared" si="75"/>
        <v>1.9999999999999907E-2</v>
      </c>
      <c r="S663" s="16"/>
      <c r="T663" s="16"/>
      <c r="U663" s="16"/>
      <c r="V663" s="16"/>
      <c r="W663" s="16"/>
    </row>
    <row r="664" spans="1:23" hidden="1" x14ac:dyDescent="0.3">
      <c r="A664" s="19" t="str">
        <f>IF(K664="","",MAX($A$15:A663)+1)</f>
        <v/>
      </c>
      <c r="B664" s="19">
        <v>1</v>
      </c>
      <c r="C664" s="19" t="str">
        <f t="shared" si="76"/>
        <v/>
      </c>
      <c r="D664" s="19" t="str">
        <f>IF(INDEX([1]DataVD!$K$166:$K$242,MATCH($J664,[1]DataVD!$I$166:$I$242,0),1)=$M664,2,"")</f>
        <v/>
      </c>
      <c r="E664" s="19" t="str">
        <f t="shared" si="77"/>
        <v/>
      </c>
      <c r="F664" s="19" t="str">
        <f t="shared" si="78"/>
        <v/>
      </c>
      <c r="G664" s="19" t="str">
        <f t="shared" si="79"/>
        <v/>
      </c>
      <c r="H664" s="19" t="str">
        <f>IF(INDEX([1]DataVD!$L$166:$L$242,MATCH($J664,[1]DataVD!$I$166:$I$242,0),1)=$M664,5,"")</f>
        <v/>
      </c>
      <c r="I664" s="25" t="str">
        <f t="shared" si="80"/>
        <v/>
      </c>
      <c r="J664" s="18" t="s">
        <v>107</v>
      </c>
      <c r="K664" s="14"/>
      <c r="L664" s="16" t="s">
        <v>31</v>
      </c>
      <c r="M664" s="16">
        <v>2.15</v>
      </c>
      <c r="N664" s="16">
        <v>2.16</v>
      </c>
      <c r="O664" s="16">
        <f t="shared" si="74"/>
        <v>1.0000000000000231E-2</v>
      </c>
      <c r="P664" s="16">
        <v>-0.57999999999999996</v>
      </c>
      <c r="Q664" s="16">
        <v>-0.57999999999999996</v>
      </c>
      <c r="R664" s="16">
        <f t="shared" si="75"/>
        <v>0</v>
      </c>
      <c r="S664" s="16"/>
      <c r="T664" s="16"/>
      <c r="U664" s="16"/>
      <c r="V664" s="16"/>
      <c r="W664" s="16"/>
    </row>
    <row r="665" spans="1:23" x14ac:dyDescent="0.3">
      <c r="A665" s="19" t="str">
        <f>IF(K665="","",MAX($A$15:A664)+1)</f>
        <v/>
      </c>
      <c r="B665" s="19">
        <v>0</v>
      </c>
      <c r="C665" s="19" t="str">
        <f t="shared" si="76"/>
        <v/>
      </c>
      <c r="D665" s="19" t="str">
        <f>IF(INDEX([1]DataVD!$K$166:$K$242,MATCH($J665,[1]DataVD!$I$166:$I$242,0),1)=$M665,2,"")</f>
        <v/>
      </c>
      <c r="E665" s="19" t="str">
        <f t="shared" si="77"/>
        <v/>
      </c>
      <c r="F665" s="19">
        <f t="shared" si="78"/>
        <v>0</v>
      </c>
      <c r="G665" s="19" t="str">
        <f t="shared" si="79"/>
        <v/>
      </c>
      <c r="H665" s="19" t="str">
        <f>IF(INDEX([1]DataVD!$L$166:$L$242,MATCH($J665,[1]DataVD!$I$166:$I$242,0),1)=$M665,5,"")</f>
        <v/>
      </c>
      <c r="I665" s="25" t="str">
        <f t="shared" si="80"/>
        <v/>
      </c>
      <c r="J665" s="18" t="s">
        <v>107</v>
      </c>
      <c r="K665" s="14"/>
      <c r="L665" s="16" t="s">
        <v>32</v>
      </c>
      <c r="M665" s="16">
        <v>0</v>
      </c>
      <c r="N665" s="16">
        <v>0</v>
      </c>
      <c r="O665" s="16">
        <f t="shared" si="74"/>
        <v>0</v>
      </c>
      <c r="P665" s="16">
        <v>-0.61</v>
      </c>
      <c r="Q665" s="16">
        <v>-0.59</v>
      </c>
      <c r="R665" s="16">
        <f t="shared" si="75"/>
        <v>-2.0000000000000018E-2</v>
      </c>
      <c r="S665" s="16"/>
      <c r="T665" s="16"/>
      <c r="U665" s="16"/>
      <c r="V665" s="16"/>
      <c r="W665" s="16"/>
    </row>
    <row r="666" spans="1:23" hidden="1" x14ac:dyDescent="0.3">
      <c r="A666" s="19" t="str">
        <f>IF(K666="","",MAX($A$15:A665)+1)</f>
        <v/>
      </c>
      <c r="B666" s="19">
        <v>1</v>
      </c>
      <c r="C666" s="19" t="str">
        <f t="shared" si="76"/>
        <v/>
      </c>
      <c r="D666" s="19" t="str">
        <f>IF(INDEX([1]DataVD!$K$166:$K$242,MATCH($J666,[1]DataVD!$I$166:$I$242,0),1)=$M666,2,"")</f>
        <v/>
      </c>
      <c r="E666" s="19" t="str">
        <f t="shared" si="77"/>
        <v/>
      </c>
      <c r="F666" s="19" t="str">
        <f t="shared" si="78"/>
        <v/>
      </c>
      <c r="G666" s="19" t="str">
        <f t="shared" si="79"/>
        <v/>
      </c>
      <c r="H666" s="19" t="str">
        <f>IF(INDEX([1]DataVD!$L$166:$L$242,MATCH($J666,[1]DataVD!$I$166:$I$242,0),1)=$M666,5,"")</f>
        <v/>
      </c>
      <c r="I666" s="25" t="str">
        <f t="shared" si="80"/>
        <v/>
      </c>
      <c r="J666" s="18" t="s">
        <v>107</v>
      </c>
      <c r="K666" s="14"/>
      <c r="L666" s="16" t="s">
        <v>33</v>
      </c>
      <c r="M666" s="16">
        <v>1.85</v>
      </c>
      <c r="N666" s="16">
        <v>1.86</v>
      </c>
      <c r="O666" s="16">
        <f t="shared" si="74"/>
        <v>1.0000000000000009E-2</v>
      </c>
      <c r="P666" s="16">
        <v>-0.56000000000000005</v>
      </c>
      <c r="Q666" s="16">
        <v>-0.56999999999999995</v>
      </c>
      <c r="R666" s="16">
        <f t="shared" si="75"/>
        <v>9.9999999999998979E-3</v>
      </c>
      <c r="S666" s="16"/>
      <c r="T666" s="16"/>
      <c r="U666" s="16"/>
      <c r="V666" s="16"/>
      <c r="W666" s="16"/>
    </row>
    <row r="667" spans="1:23" hidden="1" x14ac:dyDescent="0.3">
      <c r="A667" s="19" t="str">
        <f>IF(K667="","",MAX($A$15:A666)+1)</f>
        <v/>
      </c>
      <c r="B667" s="19">
        <v>2</v>
      </c>
      <c r="C667" s="19" t="str">
        <f t="shared" si="76"/>
        <v/>
      </c>
      <c r="D667" s="19" t="str">
        <f>IF(INDEX([1]DataVD!$K$166:$K$242,MATCH($J667,[1]DataVD!$I$166:$I$242,0),1)=$M667,2,"")</f>
        <v/>
      </c>
      <c r="E667" s="19" t="str">
        <f t="shared" si="77"/>
        <v/>
      </c>
      <c r="F667" s="19" t="str">
        <f t="shared" si="78"/>
        <v/>
      </c>
      <c r="G667" s="19" t="str">
        <f t="shared" si="79"/>
        <v/>
      </c>
      <c r="H667" s="19" t="str">
        <f>IF(INDEX([1]DataVD!$L$166:$L$242,MATCH($J667,[1]DataVD!$I$166:$I$242,0),1)=$M667,5,"")</f>
        <v/>
      </c>
      <c r="I667" s="25" t="str">
        <f t="shared" si="80"/>
        <v/>
      </c>
      <c r="J667" s="18" t="s">
        <v>107</v>
      </c>
      <c r="K667" s="14"/>
      <c r="L667" s="16" t="s">
        <v>33</v>
      </c>
      <c r="M667" s="16">
        <v>2.54</v>
      </c>
      <c r="N667" s="16">
        <v>2.58</v>
      </c>
      <c r="O667" s="16">
        <f t="shared" si="74"/>
        <v>4.0000000000000036E-2</v>
      </c>
      <c r="P667" s="16">
        <v>0.55000000000000004</v>
      </c>
      <c r="Q667" s="16">
        <v>0.53</v>
      </c>
      <c r="R667" s="16">
        <f t="shared" si="75"/>
        <v>-2.0000000000000018E-2</v>
      </c>
      <c r="S667" s="16"/>
      <c r="T667" s="16"/>
      <c r="U667" s="16"/>
      <c r="V667" s="16"/>
      <c r="W667" s="16"/>
    </row>
    <row r="668" spans="1:23" x14ac:dyDescent="0.3">
      <c r="A668" s="19" t="str">
        <f>IF(K668="","",MAX($A$15:A667)+1)</f>
        <v/>
      </c>
      <c r="B668" s="19">
        <v>3</v>
      </c>
      <c r="C668" s="19" t="str">
        <f t="shared" si="76"/>
        <v/>
      </c>
      <c r="D668" s="19" t="str">
        <f>IF(INDEX([1]DataVD!$K$166:$K$242,MATCH($J668,[1]DataVD!$I$166:$I$242,0),1)=$M668,2,"")</f>
        <v/>
      </c>
      <c r="E668" s="19" t="str">
        <f t="shared" si="77"/>
        <v/>
      </c>
      <c r="F668" s="19" t="str">
        <f t="shared" si="78"/>
        <v/>
      </c>
      <c r="G668" s="19">
        <f t="shared" si="79"/>
        <v>4</v>
      </c>
      <c r="H668" s="19" t="str">
        <f>IF(INDEX([1]DataVD!$L$166:$L$242,MATCH($J668,[1]DataVD!$I$166:$I$242,0),1)=$M668,5,"")</f>
        <v/>
      </c>
      <c r="I668" s="25" t="str">
        <f t="shared" si="80"/>
        <v/>
      </c>
      <c r="J668" s="18" t="s">
        <v>107</v>
      </c>
      <c r="K668" s="14"/>
      <c r="L668" s="16" t="s">
        <v>33</v>
      </c>
      <c r="M668" s="16">
        <v>3.96</v>
      </c>
      <c r="N668" s="16">
        <v>3.95</v>
      </c>
      <c r="O668" s="16">
        <f t="shared" si="74"/>
        <v>-9.9999999999997868E-3</v>
      </c>
      <c r="P668" s="16">
        <v>0.55000000000000004</v>
      </c>
      <c r="Q668" s="16">
        <v>0.56000000000000005</v>
      </c>
      <c r="R668" s="16">
        <f t="shared" si="75"/>
        <v>1.0000000000000009E-2</v>
      </c>
      <c r="S668" s="16"/>
      <c r="T668" s="16"/>
      <c r="U668" s="16"/>
      <c r="V668" s="16"/>
      <c r="W668" s="16"/>
    </row>
    <row r="669" spans="1:23" x14ac:dyDescent="0.3">
      <c r="A669" s="19" t="str">
        <f>IF(K669="","",MAX($A$15:A668)+1)</f>
        <v/>
      </c>
      <c r="B669" s="19">
        <v>4</v>
      </c>
      <c r="C669" s="19" t="str">
        <f t="shared" si="76"/>
        <v/>
      </c>
      <c r="D669" s="19" t="str">
        <f>IF(INDEX([1]DataVD!$K$166:$K$242,MATCH($J669,[1]DataVD!$I$166:$I$242,0),1)=$M669,2,"")</f>
        <v/>
      </c>
      <c r="E669" s="19" t="str">
        <f t="shared" si="77"/>
        <v/>
      </c>
      <c r="F669" s="19" t="str">
        <f t="shared" si="78"/>
        <v/>
      </c>
      <c r="G669" s="19" t="str">
        <f t="shared" si="79"/>
        <v/>
      </c>
      <c r="H669" s="19">
        <f>IF(INDEX([1]DataVD!$L$166:$L$242,MATCH($J669,[1]DataVD!$I$166:$I$242,0),1)=$M669,5,"")</f>
        <v>5</v>
      </c>
      <c r="I669" s="25" t="str">
        <f t="shared" si="80"/>
        <v/>
      </c>
      <c r="J669" s="18" t="s">
        <v>107</v>
      </c>
      <c r="K669" s="14"/>
      <c r="L669" s="16" t="s">
        <v>33</v>
      </c>
      <c r="M669" s="16">
        <v>4.26</v>
      </c>
      <c r="N669" s="16">
        <v>4.2300000000000004</v>
      </c>
      <c r="O669" s="16">
        <f t="shared" si="74"/>
        <v>-2.9999999999999361E-2</v>
      </c>
      <c r="P669" s="16">
        <v>0.85</v>
      </c>
      <c r="Q669" s="16">
        <v>0.85</v>
      </c>
      <c r="R669" s="16">
        <f t="shared" si="75"/>
        <v>0</v>
      </c>
      <c r="S669" s="16"/>
      <c r="T669" s="16"/>
      <c r="U669" s="16"/>
      <c r="V669" s="16"/>
      <c r="W669" s="16"/>
    </row>
    <row r="670" spans="1:23" hidden="1" x14ac:dyDescent="0.3">
      <c r="A670" s="19" t="str">
        <f>IF(K670="","",MAX($A$15:A669)+1)</f>
        <v/>
      </c>
      <c r="B670" s="19">
        <v>5</v>
      </c>
      <c r="C670" s="19" t="str">
        <f t="shared" si="76"/>
        <v/>
      </c>
      <c r="D670" s="19" t="str">
        <f>IF(INDEX([1]DataVD!$K$166:$K$242,MATCH($J670,[1]DataVD!$I$166:$I$242,0),1)=$M670,2,"")</f>
        <v/>
      </c>
      <c r="E670" s="19" t="str">
        <f t="shared" si="77"/>
        <v/>
      </c>
      <c r="F670" s="19" t="str">
        <f t="shared" si="78"/>
        <v/>
      </c>
      <c r="G670" s="19" t="str">
        <f t="shared" si="79"/>
        <v/>
      </c>
      <c r="H670" s="19" t="str">
        <f>IF(INDEX([1]DataVD!$L$166:$L$242,MATCH($J670,[1]DataVD!$I$166:$I$242,0),1)=$M670,5,"")</f>
        <v/>
      </c>
      <c r="I670" s="25" t="str">
        <f t="shared" si="80"/>
        <v/>
      </c>
      <c r="J670" s="18" t="s">
        <v>107</v>
      </c>
      <c r="K670" s="14"/>
      <c r="L670" s="16" t="s">
        <v>33</v>
      </c>
      <c r="M670" s="16">
        <v>2.54</v>
      </c>
      <c r="N670" s="16">
        <v>2.5299999999999998</v>
      </c>
      <c r="O670" s="16">
        <f t="shared" si="74"/>
        <v>-1.0000000000000231E-2</v>
      </c>
      <c r="P670" s="16">
        <v>0.85</v>
      </c>
      <c r="Q670" s="16">
        <v>0.85</v>
      </c>
      <c r="R670" s="16">
        <f t="shared" si="75"/>
        <v>0</v>
      </c>
      <c r="S670" s="16"/>
      <c r="T670" s="16"/>
      <c r="U670" s="16"/>
      <c r="V670" s="16"/>
      <c r="W670" s="16"/>
    </row>
    <row r="671" spans="1:23" x14ac:dyDescent="0.3">
      <c r="A671" s="19" t="str">
        <f>IF(K671="","",MAX($A$15:A670)+1)</f>
        <v/>
      </c>
      <c r="B671" s="19">
        <v>6</v>
      </c>
      <c r="C671" s="19" t="str">
        <f t="shared" si="76"/>
        <v/>
      </c>
      <c r="D671" s="19" t="str">
        <f>IF(INDEX([1]DataVD!$K$166:$K$242,MATCH($J671,[1]DataVD!$I$166:$I$242,0),1)=$M671,2,"")</f>
        <v/>
      </c>
      <c r="E671" s="19" t="str">
        <f t="shared" si="77"/>
        <v/>
      </c>
      <c r="F671" s="19" t="str">
        <f t="shared" si="78"/>
        <v/>
      </c>
      <c r="G671" s="19" t="str">
        <f t="shared" si="79"/>
        <v/>
      </c>
      <c r="H671" s="19" t="str">
        <f>IF(INDEX([1]DataVD!$L$166:$L$242,MATCH($J671,[1]DataVD!$I$166:$I$242,0),1)=$M671,5,"")</f>
        <v/>
      </c>
      <c r="I671" s="25">
        <f t="shared" si="80"/>
        <v>6</v>
      </c>
      <c r="J671" s="18" t="s">
        <v>107</v>
      </c>
      <c r="K671" s="14"/>
      <c r="L671" s="16" t="s">
        <v>33</v>
      </c>
      <c r="M671" s="16">
        <v>2.39</v>
      </c>
      <c r="N671" s="16">
        <v>2.37</v>
      </c>
      <c r="O671" s="16">
        <f t="shared" si="74"/>
        <v>-2.0000000000000018E-2</v>
      </c>
      <c r="P671" s="16">
        <v>0.61</v>
      </c>
      <c r="Q671" s="16">
        <v>0.61</v>
      </c>
      <c r="R671" s="16">
        <f t="shared" si="75"/>
        <v>0</v>
      </c>
      <c r="S671" s="16"/>
      <c r="T671" s="16"/>
      <c r="U671" s="16"/>
      <c r="V671" s="16"/>
      <c r="W671" s="16"/>
    </row>
    <row r="672" spans="1:23" x14ac:dyDescent="0.3">
      <c r="A672" s="18">
        <f>IF(K672="","",MAX($A$15:A671)+1)</f>
        <v>61</v>
      </c>
      <c r="B672" s="18">
        <v>4</v>
      </c>
      <c r="C672" s="18">
        <f t="shared" si="76"/>
        <v>1</v>
      </c>
      <c r="D672" s="18" t="str">
        <f>IF(INDEX([1]DataVD!$K$166:$K$242,MATCH($J672,[1]DataVD!$I$166:$I$242,0),1)=$M672,2,"")</f>
        <v/>
      </c>
      <c r="E672" s="18" t="str">
        <f t="shared" si="77"/>
        <v/>
      </c>
      <c r="F672" s="18" t="str">
        <f t="shared" si="78"/>
        <v/>
      </c>
      <c r="G672" s="18" t="str">
        <f t="shared" si="79"/>
        <v/>
      </c>
      <c r="H672" s="18" t="str">
        <f>IF(INDEX([1]DataVD!$L$166:$L$242,MATCH($J672,[1]DataVD!$I$166:$I$242,0),1)=$M672,5,"")</f>
        <v/>
      </c>
      <c r="I672" s="25" t="str">
        <f t="shared" si="80"/>
        <v/>
      </c>
      <c r="J672" s="18" t="s">
        <v>108</v>
      </c>
      <c r="K672" s="12">
        <v>1060</v>
      </c>
      <c r="L672" s="13" t="s">
        <v>31</v>
      </c>
      <c r="M672" s="13">
        <v>2.09</v>
      </c>
      <c r="N672" s="13">
        <v>2.08</v>
      </c>
      <c r="O672" s="13">
        <f t="shared" si="74"/>
        <v>-9.9999999999997868E-3</v>
      </c>
      <c r="P672" s="13">
        <v>0.95</v>
      </c>
      <c r="Q672" s="13">
        <v>0.96</v>
      </c>
      <c r="R672" s="13">
        <f t="shared" si="75"/>
        <v>1.0000000000000009E-2</v>
      </c>
      <c r="S672" s="13">
        <v>3.11</v>
      </c>
      <c r="T672" s="13">
        <v>13.61</v>
      </c>
      <c r="U672" s="13">
        <v>4.09</v>
      </c>
      <c r="V672" s="13">
        <v>4.01</v>
      </c>
      <c r="W672" s="13"/>
    </row>
    <row r="673" spans="1:23" x14ac:dyDescent="0.3">
      <c r="A673" s="18" t="str">
        <f>IF(K673="","",MAX($A$15:A672)+1)</f>
        <v/>
      </c>
      <c r="B673" s="18">
        <v>3</v>
      </c>
      <c r="C673" s="18" t="str">
        <f t="shared" si="76"/>
        <v/>
      </c>
      <c r="D673" s="18">
        <f>IF(INDEX([1]DataVD!$K$166:$K$242,MATCH($J673,[1]DataVD!$I$166:$I$242,0),1)=$M673,2,"")</f>
        <v>2</v>
      </c>
      <c r="E673" s="18" t="str">
        <f t="shared" si="77"/>
        <v/>
      </c>
      <c r="F673" s="18" t="str">
        <f t="shared" si="78"/>
        <v/>
      </c>
      <c r="G673" s="18" t="str">
        <f t="shared" si="79"/>
        <v/>
      </c>
      <c r="H673" s="18" t="str">
        <f>IF(INDEX([1]DataVD!$L$166:$L$242,MATCH($J673,[1]DataVD!$I$166:$I$242,0),1)=$M673,5,"")</f>
        <v/>
      </c>
      <c r="I673" s="25" t="str">
        <f t="shared" si="80"/>
        <v/>
      </c>
      <c r="J673" s="18" t="s">
        <v>108</v>
      </c>
      <c r="K673" s="11"/>
      <c r="L673" s="13" t="s">
        <v>31</v>
      </c>
      <c r="M673" s="13">
        <v>4.09</v>
      </c>
      <c r="N673" s="13">
        <v>4.0999999999999996</v>
      </c>
      <c r="O673" s="13">
        <f t="shared" si="74"/>
        <v>9.9999999999997868E-3</v>
      </c>
      <c r="P673" s="13">
        <v>0.93</v>
      </c>
      <c r="Q673" s="13">
        <v>0.95</v>
      </c>
      <c r="R673" s="13">
        <f t="shared" si="75"/>
        <v>1.9999999999999907E-2</v>
      </c>
      <c r="S673" s="13"/>
      <c r="T673" s="13"/>
      <c r="U673" s="13"/>
      <c r="V673" s="13"/>
      <c r="W673" s="13"/>
    </row>
    <row r="674" spans="1:23" x14ac:dyDescent="0.3">
      <c r="A674" s="18" t="str">
        <f>IF(K674="","",MAX($A$15:A673)+1)</f>
        <v/>
      </c>
      <c r="B674" s="18">
        <v>2</v>
      </c>
      <c r="C674" s="18" t="str">
        <f t="shared" si="76"/>
        <v/>
      </c>
      <c r="D674" s="18" t="str">
        <f>IF(INDEX([1]DataVD!$K$166:$K$242,MATCH($J674,[1]DataVD!$I$166:$I$242,0),1)=$M674,2,"")</f>
        <v/>
      </c>
      <c r="E674" s="18">
        <f t="shared" si="77"/>
        <v>3</v>
      </c>
      <c r="F674" s="18" t="str">
        <f t="shared" si="78"/>
        <v/>
      </c>
      <c r="G674" s="18" t="str">
        <f t="shared" si="79"/>
        <v/>
      </c>
      <c r="H674" s="18" t="str">
        <f>IF(INDEX([1]DataVD!$L$166:$L$242,MATCH($J674,[1]DataVD!$I$166:$I$242,0),1)=$M674,5,"")</f>
        <v/>
      </c>
      <c r="I674" s="25" t="str">
        <f t="shared" si="80"/>
        <v/>
      </c>
      <c r="J674" s="18" t="s">
        <v>108</v>
      </c>
      <c r="K674" s="11"/>
      <c r="L674" s="13" t="s">
        <v>31</v>
      </c>
      <c r="M674" s="13">
        <v>3.79</v>
      </c>
      <c r="N674" s="13">
        <v>3.79</v>
      </c>
      <c r="O674" s="13">
        <f t="shared" si="74"/>
        <v>0</v>
      </c>
      <c r="P674" s="13">
        <v>0.64</v>
      </c>
      <c r="Q674" s="13">
        <v>0.63</v>
      </c>
      <c r="R674" s="13">
        <f t="shared" si="75"/>
        <v>-1.0000000000000009E-2</v>
      </c>
      <c r="S674" s="13"/>
      <c r="T674" s="13"/>
      <c r="U674" s="13"/>
      <c r="V674" s="13"/>
      <c r="W674" s="13"/>
    </row>
    <row r="675" spans="1:23" hidden="1" x14ac:dyDescent="0.3">
      <c r="A675" s="18" t="str">
        <f>IF(K675="","",MAX($A$15:A674)+1)</f>
        <v/>
      </c>
      <c r="B675" s="18">
        <v>1</v>
      </c>
      <c r="C675" s="18" t="str">
        <f t="shared" si="76"/>
        <v/>
      </c>
      <c r="D675" s="18" t="str">
        <f>IF(INDEX([1]DataVD!$K$166:$K$242,MATCH($J675,[1]DataVD!$I$166:$I$242,0),1)=$M675,2,"")</f>
        <v/>
      </c>
      <c r="E675" s="18" t="str">
        <f t="shared" si="77"/>
        <v/>
      </c>
      <c r="F675" s="18" t="str">
        <f t="shared" si="78"/>
        <v/>
      </c>
      <c r="G675" s="18" t="str">
        <f t="shared" si="79"/>
        <v/>
      </c>
      <c r="H675" s="18" t="str">
        <f>IF(INDEX([1]DataVD!$L$166:$L$242,MATCH($J675,[1]DataVD!$I$166:$I$242,0),1)=$M675,5,"")</f>
        <v/>
      </c>
      <c r="I675" s="25" t="str">
        <f t="shared" si="80"/>
        <v/>
      </c>
      <c r="J675" s="18" t="s">
        <v>108</v>
      </c>
      <c r="K675" s="11"/>
      <c r="L675" s="13" t="s">
        <v>31</v>
      </c>
      <c r="M675" s="13">
        <v>0.83</v>
      </c>
      <c r="N675" s="13">
        <v>0.87</v>
      </c>
      <c r="O675" s="13">
        <f t="shared" si="74"/>
        <v>4.0000000000000036E-2</v>
      </c>
      <c r="P675" s="13">
        <v>0.67</v>
      </c>
      <c r="Q675" s="13">
        <v>0.66</v>
      </c>
      <c r="R675" s="13">
        <f t="shared" si="75"/>
        <v>-1.0000000000000009E-2</v>
      </c>
      <c r="S675" s="13"/>
      <c r="T675" s="13"/>
      <c r="U675" s="13"/>
      <c r="V675" s="13"/>
      <c r="W675" s="13"/>
    </row>
    <row r="676" spans="1:23" x14ac:dyDescent="0.3">
      <c r="A676" s="18" t="str">
        <f>IF(K676="","",MAX($A$15:A675)+1)</f>
        <v/>
      </c>
      <c r="B676" s="18">
        <v>0</v>
      </c>
      <c r="C676" s="18" t="str">
        <f t="shared" si="76"/>
        <v/>
      </c>
      <c r="D676" s="18" t="str">
        <f>IF(INDEX([1]DataVD!$K$166:$K$242,MATCH($J676,[1]DataVD!$I$166:$I$242,0),1)=$M676,2,"")</f>
        <v/>
      </c>
      <c r="E676" s="18" t="str">
        <f t="shared" si="77"/>
        <v/>
      </c>
      <c r="F676" s="18">
        <f t="shared" si="78"/>
        <v>0</v>
      </c>
      <c r="G676" s="18" t="str">
        <f t="shared" si="79"/>
        <v/>
      </c>
      <c r="H676" s="18" t="str">
        <f>IF(INDEX([1]DataVD!$L$166:$L$242,MATCH($J676,[1]DataVD!$I$166:$I$242,0),1)=$M676,5,"")</f>
        <v/>
      </c>
      <c r="I676" s="25" t="str">
        <f t="shared" si="80"/>
        <v/>
      </c>
      <c r="J676" s="18" t="s">
        <v>108</v>
      </c>
      <c r="K676" s="11"/>
      <c r="L676" s="13" t="s">
        <v>32</v>
      </c>
      <c r="M676" s="13">
        <v>0</v>
      </c>
      <c r="N676" s="13">
        <v>0</v>
      </c>
      <c r="O676" s="13">
        <f t="shared" si="74"/>
        <v>0</v>
      </c>
      <c r="P676" s="13">
        <v>-0.42</v>
      </c>
      <c r="Q676" s="13">
        <v>-0.43</v>
      </c>
      <c r="R676" s="13">
        <f t="shared" si="75"/>
        <v>1.0000000000000009E-2</v>
      </c>
      <c r="S676" s="13"/>
      <c r="T676" s="13"/>
      <c r="U676" s="13"/>
      <c r="V676" s="13"/>
      <c r="W676" s="13"/>
    </row>
    <row r="677" spans="1:23" hidden="1" x14ac:dyDescent="0.3">
      <c r="A677" s="18" t="str">
        <f>IF(K677="","",MAX($A$15:A676)+1)</f>
        <v/>
      </c>
      <c r="B677" s="18">
        <v>1</v>
      </c>
      <c r="C677" s="18" t="str">
        <f t="shared" si="76"/>
        <v/>
      </c>
      <c r="D677" s="18" t="str">
        <f>IF(INDEX([1]DataVD!$K$166:$K$242,MATCH($J677,[1]DataVD!$I$166:$I$242,0),1)=$M677,2,"")</f>
        <v/>
      </c>
      <c r="E677" s="18" t="str">
        <f t="shared" si="77"/>
        <v/>
      </c>
      <c r="F677" s="18" t="str">
        <f t="shared" si="78"/>
        <v/>
      </c>
      <c r="G677" s="18" t="str">
        <f t="shared" si="79"/>
        <v/>
      </c>
      <c r="H677" s="18" t="str">
        <f>IF(INDEX([1]DataVD!$L$166:$L$242,MATCH($J677,[1]DataVD!$I$166:$I$242,0),1)=$M677,5,"")</f>
        <v/>
      </c>
      <c r="I677" s="25" t="str">
        <f t="shared" si="80"/>
        <v/>
      </c>
      <c r="J677" s="18" t="s">
        <v>108</v>
      </c>
      <c r="K677" s="11"/>
      <c r="L677" s="13" t="s">
        <v>33</v>
      </c>
      <c r="M677" s="13">
        <v>2.92</v>
      </c>
      <c r="N677" s="13">
        <v>2.89</v>
      </c>
      <c r="O677" s="13">
        <f t="shared" si="74"/>
        <v>-2.9999999999999805E-2</v>
      </c>
      <c r="P677" s="13">
        <v>-0.44</v>
      </c>
      <c r="Q677" s="13">
        <v>-0.45</v>
      </c>
      <c r="R677" s="13">
        <f t="shared" si="75"/>
        <v>1.0000000000000009E-2</v>
      </c>
      <c r="S677" s="13"/>
      <c r="T677" s="13"/>
      <c r="U677" s="13"/>
      <c r="V677" s="13"/>
      <c r="W677" s="13"/>
    </row>
    <row r="678" spans="1:23" hidden="1" x14ac:dyDescent="0.3">
      <c r="A678" s="18" t="str">
        <f>IF(K678="","",MAX($A$15:A677)+1)</f>
        <v/>
      </c>
      <c r="B678" s="18">
        <v>2</v>
      </c>
      <c r="C678" s="18" t="str">
        <f t="shared" si="76"/>
        <v/>
      </c>
      <c r="D678" s="18" t="str">
        <f>IF(INDEX([1]DataVD!$K$166:$K$242,MATCH($J678,[1]DataVD!$I$166:$I$242,0),1)=$M678,2,"")</f>
        <v/>
      </c>
      <c r="E678" s="18" t="str">
        <f t="shared" si="77"/>
        <v/>
      </c>
      <c r="F678" s="18" t="str">
        <f t="shared" si="78"/>
        <v/>
      </c>
      <c r="G678" s="18" t="str">
        <f t="shared" si="79"/>
        <v/>
      </c>
      <c r="H678" s="18" t="str">
        <f>IF(INDEX([1]DataVD!$L$166:$L$242,MATCH($J678,[1]DataVD!$I$166:$I$242,0),1)=$M678,5,"")</f>
        <v/>
      </c>
      <c r="I678" s="25" t="str">
        <f t="shared" si="80"/>
        <v/>
      </c>
      <c r="J678" s="18" t="s">
        <v>108</v>
      </c>
      <c r="K678" s="11"/>
      <c r="L678" s="13" t="s">
        <v>33</v>
      </c>
      <c r="M678" s="13">
        <v>3.46</v>
      </c>
      <c r="N678" s="13">
        <v>3.41</v>
      </c>
      <c r="O678" s="13">
        <f t="shared" si="74"/>
        <v>-4.9999999999999822E-2</v>
      </c>
      <c r="P678" s="13">
        <v>0.7</v>
      </c>
      <c r="Q678" s="13">
        <v>0.71</v>
      </c>
      <c r="R678" s="13">
        <f t="shared" si="75"/>
        <v>1.0000000000000009E-2</v>
      </c>
      <c r="S678" s="13"/>
      <c r="T678" s="13"/>
      <c r="U678" s="13"/>
      <c r="V678" s="13"/>
      <c r="W678" s="13"/>
    </row>
    <row r="679" spans="1:23" x14ac:dyDescent="0.3">
      <c r="A679" s="18" t="str">
        <f>IF(K679="","",MAX($A$15:A678)+1)</f>
        <v/>
      </c>
      <c r="B679" s="18">
        <v>3</v>
      </c>
      <c r="C679" s="18" t="str">
        <f t="shared" si="76"/>
        <v/>
      </c>
      <c r="D679" s="18" t="str">
        <f>IF(INDEX([1]DataVD!$K$166:$K$242,MATCH($J679,[1]DataVD!$I$166:$I$242,0),1)=$M679,2,"")</f>
        <v/>
      </c>
      <c r="E679" s="18" t="str">
        <f t="shared" si="77"/>
        <v/>
      </c>
      <c r="F679" s="18" t="str">
        <f t="shared" si="78"/>
        <v/>
      </c>
      <c r="G679" s="18">
        <f t="shared" si="79"/>
        <v>4</v>
      </c>
      <c r="H679" s="18" t="str">
        <f>IF(INDEX([1]DataVD!$L$166:$L$242,MATCH($J679,[1]DataVD!$I$166:$I$242,0),1)=$M679,5,"")</f>
        <v/>
      </c>
      <c r="I679" s="25" t="str">
        <f t="shared" si="80"/>
        <v/>
      </c>
      <c r="J679" s="18" t="s">
        <v>108</v>
      </c>
      <c r="K679" s="11"/>
      <c r="L679" s="13" t="s">
        <v>33</v>
      </c>
      <c r="M679" s="13">
        <v>3.72</v>
      </c>
      <c r="N679" s="13">
        <v>3.75</v>
      </c>
      <c r="O679" s="13">
        <f t="shared" si="74"/>
        <v>2.9999999999999805E-2</v>
      </c>
      <c r="P679" s="13">
        <v>0.69</v>
      </c>
      <c r="Q679" s="13">
        <v>0.68</v>
      </c>
      <c r="R679" s="13">
        <f t="shared" si="75"/>
        <v>-9.9999999999998979E-3</v>
      </c>
      <c r="S679" s="13"/>
      <c r="T679" s="13"/>
      <c r="U679" s="13"/>
      <c r="V679" s="13"/>
      <c r="W679" s="13"/>
    </row>
    <row r="680" spans="1:23" x14ac:dyDescent="0.3">
      <c r="A680" s="18" t="str">
        <f>IF(K680="","",MAX($A$15:A679)+1)</f>
        <v/>
      </c>
      <c r="B680" s="18">
        <v>4</v>
      </c>
      <c r="C680" s="18" t="str">
        <f t="shared" si="76"/>
        <v/>
      </c>
      <c r="D680" s="18" t="str">
        <f>IF(INDEX([1]DataVD!$K$166:$K$242,MATCH($J680,[1]DataVD!$I$166:$I$242,0),1)=$M680,2,"")</f>
        <v/>
      </c>
      <c r="E680" s="18" t="str">
        <f t="shared" si="77"/>
        <v/>
      </c>
      <c r="F680" s="18" t="str">
        <f t="shared" si="78"/>
        <v/>
      </c>
      <c r="G680" s="18" t="str">
        <f t="shared" si="79"/>
        <v/>
      </c>
      <c r="H680" s="18">
        <f>IF(INDEX([1]DataVD!$L$166:$L$242,MATCH($J680,[1]DataVD!$I$166:$I$242,0),1)=$M680,5,"")</f>
        <v>5</v>
      </c>
      <c r="I680" s="25" t="str">
        <f t="shared" si="80"/>
        <v/>
      </c>
      <c r="J680" s="18" t="s">
        <v>108</v>
      </c>
      <c r="K680" s="11"/>
      <c r="L680" s="13" t="s">
        <v>33</v>
      </c>
      <c r="M680" s="13">
        <v>4.01</v>
      </c>
      <c r="N680" s="13">
        <v>4.03</v>
      </c>
      <c r="O680" s="13">
        <f t="shared" si="74"/>
        <v>2.0000000000000462E-2</v>
      </c>
      <c r="P680" s="13">
        <v>0.98</v>
      </c>
      <c r="Q680" s="13">
        <v>0.98</v>
      </c>
      <c r="R680" s="13">
        <f t="shared" si="75"/>
        <v>0</v>
      </c>
      <c r="S680" s="13"/>
      <c r="T680" s="13"/>
      <c r="U680" s="13"/>
      <c r="V680" s="13"/>
      <c r="W680" s="13"/>
    </row>
    <row r="681" spans="1:23" hidden="1" x14ac:dyDescent="0.3">
      <c r="A681" s="18" t="str">
        <f>IF(K681="","",MAX($A$15:A680)+1)</f>
        <v/>
      </c>
      <c r="B681" s="18">
        <v>5</v>
      </c>
      <c r="C681" s="18" t="str">
        <f t="shared" si="76"/>
        <v/>
      </c>
      <c r="D681" s="18" t="str">
        <f>IF(INDEX([1]DataVD!$K$166:$K$242,MATCH($J681,[1]DataVD!$I$166:$I$242,0),1)=$M681,2,"")</f>
        <v/>
      </c>
      <c r="E681" s="18" t="str">
        <f t="shared" si="77"/>
        <v/>
      </c>
      <c r="F681" s="18" t="str">
        <f t="shared" si="78"/>
        <v/>
      </c>
      <c r="G681" s="18" t="str">
        <f t="shared" si="79"/>
        <v/>
      </c>
      <c r="H681" s="18" t="str">
        <f>IF(INDEX([1]DataVD!$L$166:$L$242,MATCH($J681,[1]DataVD!$I$166:$I$242,0),1)=$M681,5,"")</f>
        <v/>
      </c>
      <c r="I681" s="25" t="str">
        <f t="shared" si="80"/>
        <v/>
      </c>
      <c r="J681" s="18" t="s">
        <v>108</v>
      </c>
      <c r="K681" s="11"/>
      <c r="L681" s="13" t="s">
        <v>33</v>
      </c>
      <c r="M681" s="13">
        <v>3.46</v>
      </c>
      <c r="N681" s="13">
        <v>3.49</v>
      </c>
      <c r="O681" s="13">
        <f t="shared" si="74"/>
        <v>3.0000000000000249E-2</v>
      </c>
      <c r="P681" s="13">
        <v>1</v>
      </c>
      <c r="Q681" s="13">
        <v>1.01</v>
      </c>
      <c r="R681" s="13">
        <f t="shared" si="75"/>
        <v>1.0000000000000009E-2</v>
      </c>
      <c r="S681" s="13"/>
      <c r="T681" s="13"/>
      <c r="U681" s="13"/>
      <c r="V681" s="13"/>
      <c r="W681" s="13"/>
    </row>
    <row r="682" spans="1:23" hidden="1" x14ac:dyDescent="0.3">
      <c r="A682" s="18" t="str">
        <f>IF(K682="","",MAX($A$15:A681)+1)</f>
        <v/>
      </c>
      <c r="B682" s="18">
        <v>6</v>
      </c>
      <c r="C682" s="18" t="str">
        <f t="shared" si="76"/>
        <v/>
      </c>
      <c r="D682" s="18" t="str">
        <f>IF(INDEX([1]DataVD!$K$166:$K$242,MATCH($J682,[1]DataVD!$I$166:$I$242,0),1)=$M682,2,"")</f>
        <v/>
      </c>
      <c r="E682" s="18" t="str">
        <f t="shared" si="77"/>
        <v/>
      </c>
      <c r="F682" s="18" t="str">
        <f t="shared" si="78"/>
        <v/>
      </c>
      <c r="G682" s="18" t="str">
        <f t="shared" si="79"/>
        <v/>
      </c>
      <c r="H682" s="18" t="str">
        <f>IF(INDEX([1]DataVD!$L$166:$L$242,MATCH($J682,[1]DataVD!$I$166:$I$242,0),1)=$M682,5,"")</f>
        <v/>
      </c>
      <c r="I682" s="25" t="str">
        <f t="shared" si="80"/>
        <v/>
      </c>
      <c r="J682" s="18" t="s">
        <v>108</v>
      </c>
      <c r="K682" s="11"/>
      <c r="L682" s="13" t="s">
        <v>33</v>
      </c>
      <c r="M682" s="13">
        <v>2.92</v>
      </c>
      <c r="N682" s="13">
        <v>2.91</v>
      </c>
      <c r="O682" s="13">
        <f t="shared" si="74"/>
        <v>-9.9999999999997868E-3</v>
      </c>
      <c r="P682" s="13">
        <v>-0.14000000000000001</v>
      </c>
      <c r="Q682" s="13">
        <v>-0.16</v>
      </c>
      <c r="R682" s="13">
        <f t="shared" si="75"/>
        <v>1.999999999999999E-2</v>
      </c>
      <c r="S682" s="13"/>
      <c r="T682" s="13"/>
      <c r="U682" s="13"/>
      <c r="V682" s="13"/>
      <c r="W682" s="13"/>
    </row>
    <row r="683" spans="1:23" x14ac:dyDescent="0.3">
      <c r="A683" s="18" t="str">
        <f>IF(K683="","",MAX($A$15:A682)+1)</f>
        <v/>
      </c>
      <c r="B683" s="18">
        <v>7</v>
      </c>
      <c r="C683" s="18" t="str">
        <f t="shared" si="76"/>
        <v/>
      </c>
      <c r="D683" s="18" t="str">
        <f>IF(INDEX([1]DataVD!$K$166:$K$242,MATCH($J683,[1]DataVD!$I$166:$I$242,0),1)=$M683,2,"")</f>
        <v/>
      </c>
      <c r="E683" s="18" t="str">
        <f t="shared" si="77"/>
        <v/>
      </c>
      <c r="F683" s="18" t="str">
        <f t="shared" si="78"/>
        <v/>
      </c>
      <c r="G683" s="18" t="str">
        <f t="shared" si="79"/>
        <v/>
      </c>
      <c r="H683" s="18" t="str">
        <f>IF(INDEX([1]DataVD!$L$166:$L$242,MATCH($J683,[1]DataVD!$I$166:$I$242,0),1)=$M683,5,"")</f>
        <v/>
      </c>
      <c r="I683" s="25">
        <f t="shared" si="80"/>
        <v>6</v>
      </c>
      <c r="J683" s="18" t="s">
        <v>108</v>
      </c>
      <c r="K683" s="11"/>
      <c r="L683" s="13" t="s">
        <v>33</v>
      </c>
      <c r="M683" s="13">
        <v>2.74</v>
      </c>
      <c r="N683" s="13">
        <v>2.73</v>
      </c>
      <c r="O683" s="13">
        <f t="shared" si="74"/>
        <v>-1.0000000000000231E-2</v>
      </c>
      <c r="P683" s="13">
        <v>-0.14000000000000001</v>
      </c>
      <c r="Q683" s="13">
        <v>-0.15</v>
      </c>
      <c r="R683" s="13">
        <f t="shared" si="75"/>
        <v>9.9999999999999811E-3</v>
      </c>
      <c r="S683" s="13"/>
      <c r="T683" s="13"/>
      <c r="U683" s="13"/>
      <c r="V683" s="13"/>
      <c r="W683" s="13"/>
    </row>
    <row r="684" spans="1:23" x14ac:dyDescent="0.3">
      <c r="A684" s="19">
        <f>IF(K684="","",MAX($A$15:A683)+1)</f>
        <v>62</v>
      </c>
      <c r="B684" s="19">
        <v>6</v>
      </c>
      <c r="C684" s="19">
        <f t="shared" si="76"/>
        <v>1</v>
      </c>
      <c r="D684" s="19" t="str">
        <f>IF(INDEX([1]DataVD!$K$166:$K$242,MATCH($J684,[1]DataVD!$I$166:$I$242,0),1)=$M684,2,"")</f>
        <v/>
      </c>
      <c r="E684" s="19" t="str">
        <f t="shared" si="77"/>
        <v/>
      </c>
      <c r="F684" s="19" t="str">
        <f t="shared" si="78"/>
        <v/>
      </c>
      <c r="G684" s="19" t="str">
        <f t="shared" si="79"/>
        <v/>
      </c>
      <c r="H684" s="19" t="str">
        <f>IF(INDEX([1]DataVD!$L$166:$L$242,MATCH($J684,[1]DataVD!$I$166:$I$242,0),1)=$M684,5,"")</f>
        <v/>
      </c>
      <c r="I684" s="25" t="str">
        <f t="shared" si="80"/>
        <v/>
      </c>
      <c r="J684" s="18" t="s">
        <v>109</v>
      </c>
      <c r="K684" s="15">
        <v>1080</v>
      </c>
      <c r="L684" s="16" t="s">
        <v>31</v>
      </c>
      <c r="M684" s="16">
        <v>3.05</v>
      </c>
      <c r="N684" s="16">
        <v>3.02</v>
      </c>
      <c r="O684" s="16">
        <f t="shared" si="74"/>
        <v>-2.9999999999999805E-2</v>
      </c>
      <c r="P684" s="16">
        <v>-0.34</v>
      </c>
      <c r="Q684" s="16">
        <v>-0.34</v>
      </c>
      <c r="R684" s="16">
        <f t="shared" si="75"/>
        <v>0</v>
      </c>
      <c r="S684" s="16">
        <v>2.2999999999999998</v>
      </c>
      <c r="T684" s="16">
        <v>14.07</v>
      </c>
      <c r="U684" s="16">
        <v>4.16</v>
      </c>
      <c r="V684" s="16">
        <v>3.99</v>
      </c>
      <c r="W684" s="16"/>
    </row>
    <row r="685" spans="1:23" hidden="1" x14ac:dyDescent="0.3">
      <c r="A685" s="19" t="str">
        <f>IF(K685="","",MAX($A$15:A684)+1)</f>
        <v/>
      </c>
      <c r="B685" s="19">
        <v>5</v>
      </c>
      <c r="C685" s="19" t="str">
        <f t="shared" si="76"/>
        <v/>
      </c>
      <c r="D685" s="19" t="str">
        <f>IF(INDEX([1]DataVD!$K$166:$K$242,MATCH($J685,[1]DataVD!$I$166:$I$242,0),1)=$M685,2,"")</f>
        <v/>
      </c>
      <c r="E685" s="19" t="str">
        <f t="shared" si="77"/>
        <v/>
      </c>
      <c r="F685" s="19" t="str">
        <f t="shared" si="78"/>
        <v/>
      </c>
      <c r="G685" s="19" t="str">
        <f t="shared" si="79"/>
        <v/>
      </c>
      <c r="H685" s="19" t="str">
        <f>IF(INDEX([1]DataVD!$L$166:$L$242,MATCH($J685,[1]DataVD!$I$166:$I$242,0),1)=$M685,5,"")</f>
        <v/>
      </c>
      <c r="I685" s="25" t="str">
        <f t="shared" si="80"/>
        <v/>
      </c>
      <c r="J685" s="18" t="s">
        <v>109</v>
      </c>
      <c r="K685" s="14"/>
      <c r="L685" s="16" t="s">
        <v>31</v>
      </c>
      <c r="M685" s="16">
        <v>3.8</v>
      </c>
      <c r="N685" s="16">
        <v>3.8</v>
      </c>
      <c r="O685" s="16">
        <f t="shared" si="74"/>
        <v>0</v>
      </c>
      <c r="P685" s="16">
        <v>-0.34</v>
      </c>
      <c r="Q685" s="16">
        <v>-0.36</v>
      </c>
      <c r="R685" s="16">
        <f t="shared" si="75"/>
        <v>1.9999999999999962E-2</v>
      </c>
      <c r="S685" s="16"/>
      <c r="T685" s="16"/>
      <c r="U685" s="16"/>
      <c r="V685" s="16"/>
      <c r="W685" s="16"/>
    </row>
    <row r="686" spans="1:23" x14ac:dyDescent="0.3">
      <c r="A686" s="19" t="str">
        <f>IF(K686="","",MAX($A$15:A685)+1)</f>
        <v/>
      </c>
      <c r="B686" s="19">
        <v>4</v>
      </c>
      <c r="C686" s="19" t="str">
        <f t="shared" si="76"/>
        <v/>
      </c>
      <c r="D686" s="19">
        <f>IF(INDEX([1]DataVD!$K$166:$K$242,MATCH($J686,[1]DataVD!$I$166:$I$242,0),1)=$M686,2,"")</f>
        <v>2</v>
      </c>
      <c r="E686" s="19" t="str">
        <f t="shared" si="77"/>
        <v/>
      </c>
      <c r="F686" s="19" t="str">
        <f t="shared" si="78"/>
        <v/>
      </c>
      <c r="G686" s="19" t="str">
        <f t="shared" si="79"/>
        <v/>
      </c>
      <c r="H686" s="19" t="str">
        <f>IF(INDEX([1]DataVD!$L$166:$L$242,MATCH($J686,[1]DataVD!$I$166:$I$242,0),1)=$M686,5,"")</f>
        <v/>
      </c>
      <c r="I686" s="25" t="str">
        <f t="shared" si="80"/>
        <v/>
      </c>
      <c r="J686" s="18" t="s">
        <v>109</v>
      </c>
      <c r="K686" s="14"/>
      <c r="L686" s="16" t="s">
        <v>31</v>
      </c>
      <c r="M686" s="16">
        <v>4.16</v>
      </c>
      <c r="N686" s="16">
        <v>4.1399999999999997</v>
      </c>
      <c r="O686" s="16">
        <f t="shared" si="74"/>
        <v>-2.0000000000000462E-2</v>
      </c>
      <c r="P686" s="16">
        <v>0.85</v>
      </c>
      <c r="Q686" s="16">
        <v>0.86</v>
      </c>
      <c r="R686" s="16">
        <f t="shared" si="75"/>
        <v>1.0000000000000009E-2</v>
      </c>
      <c r="S686" s="16"/>
      <c r="T686" s="16"/>
      <c r="U686" s="16"/>
      <c r="V686" s="16"/>
      <c r="W686" s="16"/>
    </row>
    <row r="687" spans="1:23" x14ac:dyDescent="0.3">
      <c r="A687" s="19" t="str">
        <f>IF(K687="","",MAX($A$15:A686)+1)</f>
        <v/>
      </c>
      <c r="B687" s="19">
        <v>3</v>
      </c>
      <c r="C687" s="19" t="str">
        <f t="shared" si="76"/>
        <v/>
      </c>
      <c r="D687" s="19" t="str">
        <f>IF(INDEX([1]DataVD!$K$166:$K$242,MATCH($J687,[1]DataVD!$I$166:$I$242,0),1)=$M687,2,"")</f>
        <v/>
      </c>
      <c r="E687" s="19">
        <f t="shared" si="77"/>
        <v>3</v>
      </c>
      <c r="F687" s="19" t="str">
        <f t="shared" si="78"/>
        <v/>
      </c>
      <c r="G687" s="19" t="str">
        <f t="shared" si="79"/>
        <v/>
      </c>
      <c r="H687" s="19" t="str">
        <f>IF(INDEX([1]DataVD!$L$166:$L$242,MATCH($J687,[1]DataVD!$I$166:$I$242,0),1)=$M687,5,"")</f>
        <v/>
      </c>
      <c r="I687" s="25" t="str">
        <f t="shared" si="80"/>
        <v/>
      </c>
      <c r="J687" s="18" t="s">
        <v>109</v>
      </c>
      <c r="K687" s="14"/>
      <c r="L687" s="16" t="s">
        <v>31</v>
      </c>
      <c r="M687" s="16">
        <v>4.08</v>
      </c>
      <c r="N687" s="16">
        <v>4.1100000000000003</v>
      </c>
      <c r="O687" s="16">
        <f t="shared" si="74"/>
        <v>3.0000000000000249E-2</v>
      </c>
      <c r="P687" s="16">
        <v>0.26</v>
      </c>
      <c r="Q687" s="16">
        <v>0.26</v>
      </c>
      <c r="R687" s="16">
        <f t="shared" si="75"/>
        <v>0</v>
      </c>
      <c r="S687" s="16"/>
      <c r="T687" s="16"/>
      <c r="U687" s="16"/>
      <c r="V687" s="16"/>
      <c r="W687" s="16"/>
    </row>
    <row r="688" spans="1:23" hidden="1" x14ac:dyDescent="0.3">
      <c r="A688" s="19" t="str">
        <f>IF(K688="","",MAX($A$15:A687)+1)</f>
        <v/>
      </c>
      <c r="B688" s="19">
        <v>2</v>
      </c>
      <c r="C688" s="19" t="str">
        <f t="shared" si="76"/>
        <v/>
      </c>
      <c r="D688" s="19" t="str">
        <f>IF(INDEX([1]DataVD!$K$166:$K$242,MATCH($J688,[1]DataVD!$I$166:$I$242,0),1)=$M688,2,"")</f>
        <v/>
      </c>
      <c r="E688" s="19" t="str">
        <f t="shared" si="77"/>
        <v/>
      </c>
      <c r="F688" s="19" t="str">
        <f t="shared" si="78"/>
        <v/>
      </c>
      <c r="G688" s="19" t="str">
        <f t="shared" si="79"/>
        <v/>
      </c>
      <c r="H688" s="19" t="str">
        <f>IF(INDEX([1]DataVD!$L$166:$L$242,MATCH($J688,[1]DataVD!$I$166:$I$242,0),1)=$M688,5,"")</f>
        <v/>
      </c>
      <c r="I688" s="25" t="str">
        <f t="shared" si="80"/>
        <v/>
      </c>
      <c r="J688" s="18" t="s">
        <v>109</v>
      </c>
      <c r="K688" s="14"/>
      <c r="L688" s="16" t="s">
        <v>31</v>
      </c>
      <c r="M688" s="16">
        <v>3.8</v>
      </c>
      <c r="N688" s="16">
        <v>3.78</v>
      </c>
      <c r="O688" s="16">
        <f t="shared" si="74"/>
        <v>-2.0000000000000018E-2</v>
      </c>
      <c r="P688" s="16">
        <v>-0.64</v>
      </c>
      <c r="Q688" s="16">
        <v>-0.62</v>
      </c>
      <c r="R688" s="16">
        <f t="shared" si="75"/>
        <v>-2.0000000000000018E-2</v>
      </c>
      <c r="S688" s="16"/>
      <c r="T688" s="16"/>
      <c r="U688" s="16"/>
      <c r="V688" s="16"/>
      <c r="W688" s="16"/>
    </row>
    <row r="689" spans="1:23" hidden="1" x14ac:dyDescent="0.3">
      <c r="A689" s="19" t="str">
        <f>IF(K689="","",MAX($A$15:A688)+1)</f>
        <v/>
      </c>
      <c r="B689" s="19">
        <v>1</v>
      </c>
      <c r="C689" s="19" t="str">
        <f t="shared" si="76"/>
        <v/>
      </c>
      <c r="D689" s="19" t="str">
        <f>IF(INDEX([1]DataVD!$K$166:$K$242,MATCH($J689,[1]DataVD!$I$166:$I$242,0),1)=$M689,2,"")</f>
        <v/>
      </c>
      <c r="E689" s="19" t="str">
        <f t="shared" si="77"/>
        <v/>
      </c>
      <c r="F689" s="19" t="str">
        <f t="shared" si="78"/>
        <v/>
      </c>
      <c r="G689" s="19" t="str">
        <f t="shared" si="79"/>
        <v/>
      </c>
      <c r="H689" s="19" t="str">
        <f>IF(INDEX([1]DataVD!$L$166:$L$242,MATCH($J689,[1]DataVD!$I$166:$I$242,0),1)=$M689,5,"")</f>
        <v/>
      </c>
      <c r="I689" s="25" t="str">
        <f t="shared" si="80"/>
        <v/>
      </c>
      <c r="J689" s="18" t="s">
        <v>109</v>
      </c>
      <c r="K689" s="14"/>
      <c r="L689" s="16" t="s">
        <v>31</v>
      </c>
      <c r="M689" s="16">
        <v>1.1499999999999999</v>
      </c>
      <c r="N689" s="16">
        <v>1.1399999999999999</v>
      </c>
      <c r="O689" s="16">
        <f t="shared" si="74"/>
        <v>-1.0000000000000009E-2</v>
      </c>
      <c r="P689" s="16">
        <v>-0.63</v>
      </c>
      <c r="Q689" s="16">
        <v>-0.64</v>
      </c>
      <c r="R689" s="16">
        <f t="shared" si="75"/>
        <v>1.0000000000000009E-2</v>
      </c>
      <c r="S689" s="16"/>
      <c r="T689" s="16"/>
      <c r="U689" s="16"/>
      <c r="V689" s="16"/>
      <c r="W689" s="16"/>
    </row>
    <row r="690" spans="1:23" x14ac:dyDescent="0.3">
      <c r="A690" s="19" t="str">
        <f>IF(K690="","",MAX($A$15:A689)+1)</f>
        <v/>
      </c>
      <c r="B690" s="19">
        <v>0</v>
      </c>
      <c r="C690" s="19" t="str">
        <f t="shared" si="76"/>
        <v/>
      </c>
      <c r="D690" s="19" t="str">
        <f>IF(INDEX([1]DataVD!$K$166:$K$242,MATCH($J690,[1]DataVD!$I$166:$I$242,0),1)=$M690,2,"")</f>
        <v/>
      </c>
      <c r="E690" s="19" t="str">
        <f t="shared" si="77"/>
        <v/>
      </c>
      <c r="F690" s="19">
        <f t="shared" si="78"/>
        <v>0</v>
      </c>
      <c r="G690" s="19" t="str">
        <f t="shared" si="79"/>
        <v/>
      </c>
      <c r="H690" s="19" t="str">
        <f>IF(INDEX([1]DataVD!$L$166:$L$242,MATCH($J690,[1]DataVD!$I$166:$I$242,0),1)=$M690,5,"")</f>
        <v/>
      </c>
      <c r="I690" s="25" t="str">
        <f t="shared" si="80"/>
        <v/>
      </c>
      <c r="J690" s="18" t="s">
        <v>109</v>
      </c>
      <c r="K690" s="14"/>
      <c r="L690" s="16" t="s">
        <v>32</v>
      </c>
      <c r="M690" s="16">
        <v>0</v>
      </c>
      <c r="N690" s="16">
        <v>0</v>
      </c>
      <c r="O690" s="16">
        <f t="shared" si="74"/>
        <v>0</v>
      </c>
      <c r="P690" s="16">
        <v>0.7</v>
      </c>
      <c r="Q690" s="16">
        <v>0.71</v>
      </c>
      <c r="R690" s="16">
        <f t="shared" si="75"/>
        <v>1.0000000000000009E-2</v>
      </c>
      <c r="S690" s="16"/>
      <c r="T690" s="16"/>
      <c r="U690" s="16"/>
      <c r="V690" s="16"/>
      <c r="W690" s="16"/>
    </row>
    <row r="691" spans="1:23" x14ac:dyDescent="0.3">
      <c r="A691" s="19" t="str">
        <f>IF(K691="","",MAX($A$15:A690)+1)</f>
        <v/>
      </c>
      <c r="B691" s="19">
        <v>1</v>
      </c>
      <c r="C691" s="19" t="str">
        <f t="shared" si="76"/>
        <v/>
      </c>
      <c r="D691" s="19" t="str">
        <f>IF(INDEX([1]DataVD!$K$166:$K$242,MATCH($J691,[1]DataVD!$I$166:$I$242,0),1)=$M691,2,"")</f>
        <v/>
      </c>
      <c r="E691" s="19" t="str">
        <f t="shared" si="77"/>
        <v/>
      </c>
      <c r="F691" s="19" t="str">
        <f t="shared" si="78"/>
        <v/>
      </c>
      <c r="G691" s="19">
        <f t="shared" si="79"/>
        <v>4</v>
      </c>
      <c r="H691" s="19" t="str">
        <f>IF(INDEX([1]DataVD!$L$166:$L$242,MATCH($J691,[1]DataVD!$I$166:$I$242,0),1)=$M691,5,"")</f>
        <v/>
      </c>
      <c r="I691" s="25" t="str">
        <f t="shared" si="80"/>
        <v/>
      </c>
      <c r="J691" s="18" t="s">
        <v>109</v>
      </c>
      <c r="K691" s="14"/>
      <c r="L691" s="16" t="s">
        <v>33</v>
      </c>
      <c r="M691" s="16">
        <v>3.69</v>
      </c>
      <c r="N691" s="16">
        <v>3.66</v>
      </c>
      <c r="O691" s="16">
        <f t="shared" si="74"/>
        <v>-2.9999999999999805E-2</v>
      </c>
      <c r="P691" s="16">
        <v>0.67</v>
      </c>
      <c r="Q691" s="16">
        <v>0.67</v>
      </c>
      <c r="R691" s="16">
        <f t="shared" si="75"/>
        <v>0</v>
      </c>
      <c r="S691" s="16"/>
      <c r="T691" s="16"/>
      <c r="U691" s="16"/>
      <c r="V691" s="16"/>
      <c r="W691" s="16"/>
    </row>
    <row r="692" spans="1:23" x14ac:dyDescent="0.3">
      <c r="A692" s="19" t="str">
        <f>IF(K692="","",MAX($A$15:A691)+1)</f>
        <v/>
      </c>
      <c r="B692" s="19">
        <v>2</v>
      </c>
      <c r="C692" s="19" t="str">
        <f t="shared" si="76"/>
        <v/>
      </c>
      <c r="D692" s="19" t="str">
        <f>IF(INDEX([1]DataVD!$K$166:$K$242,MATCH($J692,[1]DataVD!$I$166:$I$242,0),1)=$M692,2,"")</f>
        <v/>
      </c>
      <c r="E692" s="19" t="str">
        <f t="shared" si="77"/>
        <v/>
      </c>
      <c r="F692" s="19" t="str">
        <f t="shared" si="78"/>
        <v/>
      </c>
      <c r="G692" s="19" t="str">
        <f t="shared" si="79"/>
        <v/>
      </c>
      <c r="H692" s="19">
        <f>IF(INDEX([1]DataVD!$L$166:$L$242,MATCH($J692,[1]DataVD!$I$166:$I$242,0),1)=$M692,5,"")</f>
        <v>5</v>
      </c>
      <c r="I692" s="25" t="str">
        <f t="shared" si="80"/>
        <v/>
      </c>
      <c r="J692" s="18" t="s">
        <v>109</v>
      </c>
      <c r="K692" s="14"/>
      <c r="L692" s="16" t="s">
        <v>33</v>
      </c>
      <c r="M692" s="16">
        <v>3.99</v>
      </c>
      <c r="N692" s="16">
        <v>3.96</v>
      </c>
      <c r="O692" s="16">
        <f t="shared" si="74"/>
        <v>-3.0000000000000249E-2</v>
      </c>
      <c r="P692" s="16">
        <v>0.97</v>
      </c>
      <c r="Q692" s="16">
        <v>0.99</v>
      </c>
      <c r="R692" s="16">
        <f t="shared" si="75"/>
        <v>2.0000000000000018E-2</v>
      </c>
      <c r="S692" s="16"/>
      <c r="T692" s="16"/>
      <c r="U692" s="16"/>
      <c r="V692" s="16"/>
      <c r="W692" s="16"/>
    </row>
    <row r="693" spans="1:23" x14ac:dyDescent="0.3">
      <c r="A693" s="19" t="str">
        <f>IF(K693="","",MAX($A$15:A692)+1)</f>
        <v/>
      </c>
      <c r="B693" s="19">
        <v>3</v>
      </c>
      <c r="C693" s="19" t="str">
        <f t="shared" si="76"/>
        <v/>
      </c>
      <c r="D693" s="19" t="str">
        <f>IF(INDEX([1]DataVD!$K$166:$K$242,MATCH($J693,[1]DataVD!$I$166:$I$242,0),1)=$M693,2,"")</f>
        <v/>
      </c>
      <c r="E693" s="19" t="str">
        <f t="shared" si="77"/>
        <v/>
      </c>
      <c r="F693" s="19" t="str">
        <f t="shared" si="78"/>
        <v/>
      </c>
      <c r="G693" s="19" t="str">
        <f t="shared" si="79"/>
        <v/>
      </c>
      <c r="H693" s="19" t="str">
        <f>IF(INDEX([1]DataVD!$L$166:$L$242,MATCH($J693,[1]DataVD!$I$166:$I$242,0),1)=$M693,5,"")</f>
        <v/>
      </c>
      <c r="I693" s="25">
        <f t="shared" si="80"/>
        <v>6</v>
      </c>
      <c r="J693" s="18" t="s">
        <v>109</v>
      </c>
      <c r="K693" s="14"/>
      <c r="L693" s="16" t="s">
        <v>33</v>
      </c>
      <c r="M693" s="16">
        <v>1.99</v>
      </c>
      <c r="N693" s="16">
        <v>2</v>
      </c>
      <c r="O693" s="16">
        <f t="shared" si="74"/>
        <v>1.0000000000000009E-2</v>
      </c>
      <c r="P693" s="16">
        <v>0.98</v>
      </c>
      <c r="Q693" s="16">
        <v>0.97</v>
      </c>
      <c r="R693" s="16">
        <f t="shared" si="75"/>
        <v>-1.0000000000000009E-2</v>
      </c>
      <c r="S693" s="16"/>
      <c r="T693" s="16"/>
      <c r="U693" s="16"/>
      <c r="V693" s="16"/>
      <c r="W693" s="16"/>
    </row>
    <row r="694" spans="1:23" x14ac:dyDescent="0.3">
      <c r="A694" s="18">
        <f>IF(K694="","",MAX($A$15:A693)+1)</f>
        <v>63</v>
      </c>
      <c r="B694" s="18">
        <v>7</v>
      </c>
      <c r="C694" s="18">
        <f t="shared" si="76"/>
        <v>1</v>
      </c>
      <c r="D694" s="18" t="str">
        <f>IF(INDEX([1]DataVD!$K$166:$K$242,MATCH($J694,[1]DataVD!$I$166:$I$242,0),1)=$M694,2,"")</f>
        <v/>
      </c>
      <c r="E694" s="18" t="str">
        <f t="shared" si="77"/>
        <v/>
      </c>
      <c r="F694" s="18" t="str">
        <f t="shared" si="78"/>
        <v/>
      </c>
      <c r="G694" s="18" t="str">
        <f t="shared" si="79"/>
        <v/>
      </c>
      <c r="H694" s="18" t="str">
        <f>IF(INDEX([1]DataVD!$L$166:$L$242,MATCH($J694,[1]DataVD!$I$166:$I$242,0),1)=$M694,5,"")</f>
        <v/>
      </c>
      <c r="I694" s="25" t="str">
        <f t="shared" si="80"/>
        <v/>
      </c>
      <c r="J694" s="18" t="s">
        <v>110</v>
      </c>
      <c r="K694" s="12">
        <v>1100</v>
      </c>
      <c r="L694" s="13" t="s">
        <v>31</v>
      </c>
      <c r="M694" s="13">
        <v>2.96</v>
      </c>
      <c r="N694" s="13">
        <v>2.93</v>
      </c>
      <c r="O694" s="13">
        <f t="shared" si="74"/>
        <v>-2.9999999999999805E-2</v>
      </c>
      <c r="P694" s="13">
        <v>0.78</v>
      </c>
      <c r="Q694" s="13">
        <v>0.77</v>
      </c>
      <c r="R694" s="13">
        <f t="shared" si="75"/>
        <v>-1.0000000000000009E-2</v>
      </c>
      <c r="S694" s="13">
        <v>2.62</v>
      </c>
      <c r="T694" s="13">
        <v>13.45</v>
      </c>
      <c r="U694" s="13">
        <v>4.79</v>
      </c>
      <c r="V694" s="13">
        <v>4.2300000000000004</v>
      </c>
      <c r="W694" s="13"/>
    </row>
    <row r="695" spans="1:23" hidden="1" x14ac:dyDescent="0.3">
      <c r="A695" s="18" t="str">
        <f>IF(K695="","",MAX($A$15:A694)+1)</f>
        <v/>
      </c>
      <c r="B695" s="18">
        <v>6</v>
      </c>
      <c r="C695" s="18" t="str">
        <f t="shared" si="76"/>
        <v/>
      </c>
      <c r="D695" s="18" t="str">
        <f>IF(INDEX([1]DataVD!$K$166:$K$242,MATCH($J695,[1]DataVD!$I$166:$I$242,0),1)=$M695,2,"")</f>
        <v/>
      </c>
      <c r="E695" s="18" t="str">
        <f t="shared" si="77"/>
        <v/>
      </c>
      <c r="F695" s="18" t="str">
        <f t="shared" si="78"/>
        <v/>
      </c>
      <c r="G695" s="18" t="str">
        <f t="shared" si="79"/>
        <v/>
      </c>
      <c r="H695" s="18" t="str">
        <f>IF(INDEX([1]DataVD!$L$166:$L$242,MATCH($J695,[1]DataVD!$I$166:$I$242,0),1)=$M695,5,"")</f>
        <v/>
      </c>
      <c r="I695" s="25" t="str">
        <f t="shared" si="80"/>
        <v/>
      </c>
      <c r="J695" s="18" t="s">
        <v>110</v>
      </c>
      <c r="K695" s="11"/>
      <c r="L695" s="13" t="s">
        <v>31</v>
      </c>
      <c r="M695" s="13">
        <v>3.06</v>
      </c>
      <c r="N695" s="13">
        <v>3.09</v>
      </c>
      <c r="O695" s="13">
        <f t="shared" si="74"/>
        <v>2.9999999999999805E-2</v>
      </c>
      <c r="P695" s="13">
        <v>0.78</v>
      </c>
      <c r="Q695" s="13">
        <v>0.76</v>
      </c>
      <c r="R695" s="13">
        <f t="shared" si="75"/>
        <v>-2.0000000000000018E-2</v>
      </c>
      <c r="S695" s="13"/>
      <c r="T695" s="13"/>
      <c r="U695" s="13"/>
      <c r="V695" s="13"/>
      <c r="W695" s="13"/>
    </row>
    <row r="696" spans="1:23" hidden="1" x14ac:dyDescent="0.3">
      <c r="A696" s="18" t="str">
        <f>IF(K696="","",MAX($A$15:A695)+1)</f>
        <v/>
      </c>
      <c r="B696" s="18">
        <v>5</v>
      </c>
      <c r="C696" s="18" t="str">
        <f t="shared" si="76"/>
        <v/>
      </c>
      <c r="D696" s="18" t="str">
        <f>IF(INDEX([1]DataVD!$K$166:$K$242,MATCH($J696,[1]DataVD!$I$166:$I$242,0),1)=$M696,2,"")</f>
        <v/>
      </c>
      <c r="E696" s="18" t="str">
        <f t="shared" si="77"/>
        <v/>
      </c>
      <c r="F696" s="18" t="str">
        <f t="shared" si="78"/>
        <v/>
      </c>
      <c r="G696" s="18" t="str">
        <f t="shared" si="79"/>
        <v/>
      </c>
      <c r="H696" s="18" t="str">
        <f>IF(INDEX([1]DataVD!$L$166:$L$242,MATCH($J696,[1]DataVD!$I$166:$I$242,0),1)=$M696,5,"")</f>
        <v/>
      </c>
      <c r="I696" s="25" t="str">
        <f t="shared" si="80"/>
        <v/>
      </c>
      <c r="J696" s="18" t="s">
        <v>110</v>
      </c>
      <c r="K696" s="11"/>
      <c r="L696" s="13" t="s">
        <v>31</v>
      </c>
      <c r="M696" s="13">
        <v>3.66</v>
      </c>
      <c r="N696" s="13">
        <v>3.66</v>
      </c>
      <c r="O696" s="13">
        <f t="shared" si="74"/>
        <v>0</v>
      </c>
      <c r="P696" s="13">
        <v>0.32</v>
      </c>
      <c r="Q696" s="13">
        <v>0.33</v>
      </c>
      <c r="R696" s="13">
        <f t="shared" si="75"/>
        <v>1.0000000000000009E-2</v>
      </c>
      <c r="S696" s="13"/>
      <c r="T696" s="13"/>
      <c r="U696" s="13"/>
      <c r="V696" s="13"/>
      <c r="W696" s="13"/>
    </row>
    <row r="697" spans="1:23" x14ac:dyDescent="0.3">
      <c r="A697" s="18" t="str">
        <f>IF(K697="","",MAX($A$15:A696)+1)</f>
        <v/>
      </c>
      <c r="B697" s="18">
        <v>4</v>
      </c>
      <c r="C697" s="18" t="str">
        <f t="shared" si="76"/>
        <v/>
      </c>
      <c r="D697" s="18">
        <f>IF(INDEX([1]DataVD!$K$166:$K$242,MATCH($J697,[1]DataVD!$I$166:$I$242,0),1)=$M697,2,"")</f>
        <v>2</v>
      </c>
      <c r="E697" s="18" t="str">
        <f t="shared" si="77"/>
        <v/>
      </c>
      <c r="F697" s="18" t="str">
        <f t="shared" si="78"/>
        <v/>
      </c>
      <c r="G697" s="18" t="str">
        <f t="shared" si="79"/>
        <v/>
      </c>
      <c r="H697" s="18" t="str">
        <f>IF(INDEX([1]DataVD!$L$166:$L$242,MATCH($J697,[1]DataVD!$I$166:$I$242,0),1)=$M697,5,"")</f>
        <v/>
      </c>
      <c r="I697" s="25" t="str">
        <f t="shared" si="80"/>
        <v/>
      </c>
      <c r="J697" s="18" t="s">
        <v>110</v>
      </c>
      <c r="K697" s="11"/>
      <c r="L697" s="13" t="s">
        <v>31</v>
      </c>
      <c r="M697" s="13">
        <v>4.79</v>
      </c>
      <c r="N697" s="13">
        <v>4.82</v>
      </c>
      <c r="O697" s="13">
        <f t="shared" si="74"/>
        <v>3.0000000000000249E-2</v>
      </c>
      <c r="P697" s="13">
        <v>0.4</v>
      </c>
      <c r="Q697" s="13">
        <v>0.39</v>
      </c>
      <c r="R697" s="13">
        <f t="shared" si="75"/>
        <v>-1.0000000000000009E-2</v>
      </c>
      <c r="S697" s="13"/>
      <c r="T697" s="13"/>
      <c r="U697" s="13"/>
      <c r="V697" s="13"/>
      <c r="W697" s="13"/>
    </row>
    <row r="698" spans="1:23" x14ac:dyDescent="0.3">
      <c r="A698" s="18" t="str">
        <f>IF(K698="","",MAX($A$15:A697)+1)</f>
        <v/>
      </c>
      <c r="B698" s="18">
        <v>3</v>
      </c>
      <c r="C698" s="18" t="str">
        <f t="shared" si="76"/>
        <v/>
      </c>
      <c r="D698" s="18" t="str">
        <f>IF(INDEX([1]DataVD!$K$166:$K$242,MATCH($J698,[1]DataVD!$I$166:$I$242,0),1)=$M698,2,"")</f>
        <v/>
      </c>
      <c r="E698" s="18">
        <f t="shared" si="77"/>
        <v>3</v>
      </c>
      <c r="F698" s="18" t="str">
        <f t="shared" si="78"/>
        <v/>
      </c>
      <c r="G698" s="18" t="str">
        <f t="shared" si="79"/>
        <v/>
      </c>
      <c r="H698" s="18" t="str">
        <f>IF(INDEX([1]DataVD!$L$166:$L$242,MATCH($J698,[1]DataVD!$I$166:$I$242,0),1)=$M698,5,"")</f>
        <v/>
      </c>
      <c r="I698" s="25" t="str">
        <f t="shared" si="80"/>
        <v/>
      </c>
      <c r="J698" s="18" t="s">
        <v>110</v>
      </c>
      <c r="K698" s="11"/>
      <c r="L698" s="13" t="s">
        <v>31</v>
      </c>
      <c r="M698" s="13">
        <v>4.49</v>
      </c>
      <c r="N698" s="13">
        <v>4.54</v>
      </c>
      <c r="O698" s="13">
        <f t="shared" si="74"/>
        <v>4.9999999999999822E-2</v>
      </c>
      <c r="P698" s="13">
        <v>0.08</v>
      </c>
      <c r="Q698" s="13">
        <v>0.09</v>
      </c>
      <c r="R698" s="13">
        <f t="shared" si="75"/>
        <v>9.999999999999995E-3</v>
      </c>
      <c r="S698" s="13"/>
      <c r="T698" s="13"/>
      <c r="U698" s="13"/>
      <c r="V698" s="13"/>
      <c r="W698" s="13"/>
    </row>
    <row r="699" spans="1:23" hidden="1" x14ac:dyDescent="0.3">
      <c r="A699" s="18" t="str">
        <f>IF(K699="","",MAX($A$15:A698)+1)</f>
        <v/>
      </c>
      <c r="B699" s="18">
        <v>2</v>
      </c>
      <c r="C699" s="18" t="str">
        <f t="shared" si="76"/>
        <v/>
      </c>
      <c r="D699" s="18" t="str">
        <f>IF(INDEX([1]DataVD!$K$166:$K$242,MATCH($J699,[1]DataVD!$I$166:$I$242,0),1)=$M699,2,"")</f>
        <v/>
      </c>
      <c r="E699" s="18" t="str">
        <f t="shared" si="77"/>
        <v/>
      </c>
      <c r="F699" s="18" t="str">
        <f t="shared" si="78"/>
        <v/>
      </c>
      <c r="G699" s="18" t="str">
        <f t="shared" si="79"/>
        <v/>
      </c>
      <c r="H699" s="18" t="str">
        <f>IF(INDEX([1]DataVD!$L$166:$L$242,MATCH($J699,[1]DataVD!$I$166:$I$242,0),1)=$M699,5,"")</f>
        <v/>
      </c>
      <c r="I699" s="25" t="str">
        <f t="shared" si="80"/>
        <v/>
      </c>
      <c r="J699" s="18" t="s">
        <v>110</v>
      </c>
      <c r="K699" s="11"/>
      <c r="L699" s="13" t="s">
        <v>31</v>
      </c>
      <c r="M699" s="13">
        <v>3.66</v>
      </c>
      <c r="N699" s="13">
        <v>3.68</v>
      </c>
      <c r="O699" s="13">
        <f t="shared" si="74"/>
        <v>2.0000000000000018E-2</v>
      </c>
      <c r="P699" s="13">
        <v>0.02</v>
      </c>
      <c r="Q699" s="13">
        <v>0.04</v>
      </c>
      <c r="R699" s="13">
        <f t="shared" si="75"/>
        <v>0.02</v>
      </c>
      <c r="S699" s="13"/>
      <c r="T699" s="13"/>
      <c r="U699" s="13"/>
      <c r="V699" s="13"/>
      <c r="W699" s="13"/>
    </row>
    <row r="700" spans="1:23" hidden="1" x14ac:dyDescent="0.3">
      <c r="A700" s="18" t="str">
        <f>IF(K700="","",MAX($A$15:A699)+1)</f>
        <v/>
      </c>
      <c r="B700" s="18">
        <v>1</v>
      </c>
      <c r="C700" s="18" t="str">
        <f t="shared" si="76"/>
        <v/>
      </c>
      <c r="D700" s="18" t="str">
        <f>IF(INDEX([1]DataVD!$K$166:$K$242,MATCH($J700,[1]DataVD!$I$166:$I$242,0),1)=$M700,2,"")</f>
        <v/>
      </c>
      <c r="E700" s="18" t="str">
        <f t="shared" si="77"/>
        <v/>
      </c>
      <c r="F700" s="18" t="str">
        <f t="shared" si="78"/>
        <v/>
      </c>
      <c r="G700" s="18" t="str">
        <f t="shared" si="79"/>
        <v/>
      </c>
      <c r="H700" s="18" t="str">
        <f>IF(INDEX([1]DataVD!$L$166:$L$242,MATCH($J700,[1]DataVD!$I$166:$I$242,0),1)=$M700,5,"")</f>
        <v/>
      </c>
      <c r="I700" s="25" t="str">
        <f t="shared" si="80"/>
        <v/>
      </c>
      <c r="J700" s="18" t="s">
        <v>110</v>
      </c>
      <c r="K700" s="11"/>
      <c r="L700" s="13" t="s">
        <v>31</v>
      </c>
      <c r="M700" s="13">
        <v>3.06</v>
      </c>
      <c r="N700" s="13">
        <v>3.1</v>
      </c>
      <c r="O700" s="13">
        <f t="shared" si="74"/>
        <v>4.0000000000000036E-2</v>
      </c>
      <c r="P700" s="13">
        <v>0.48</v>
      </c>
      <c r="Q700" s="13">
        <v>0.48</v>
      </c>
      <c r="R700" s="13">
        <f t="shared" si="75"/>
        <v>0</v>
      </c>
      <c r="S700" s="13"/>
      <c r="T700" s="13"/>
      <c r="U700" s="13"/>
      <c r="V700" s="13"/>
      <c r="W700" s="13"/>
    </row>
    <row r="701" spans="1:23" x14ac:dyDescent="0.3">
      <c r="A701" s="18" t="str">
        <f>IF(K701="","",MAX($A$15:A700)+1)</f>
        <v/>
      </c>
      <c r="B701" s="18">
        <v>0</v>
      </c>
      <c r="C701" s="18" t="str">
        <f t="shared" si="76"/>
        <v/>
      </c>
      <c r="D701" s="18" t="str">
        <f>IF(INDEX([1]DataVD!$K$166:$K$242,MATCH($J701,[1]DataVD!$I$166:$I$242,0),1)=$M701,2,"")</f>
        <v/>
      </c>
      <c r="E701" s="18" t="str">
        <f t="shared" si="77"/>
        <v/>
      </c>
      <c r="F701" s="18">
        <f t="shared" si="78"/>
        <v>0</v>
      </c>
      <c r="G701" s="18" t="str">
        <f t="shared" si="79"/>
        <v/>
      </c>
      <c r="H701" s="18" t="str">
        <f>IF(INDEX([1]DataVD!$L$166:$L$242,MATCH($J701,[1]DataVD!$I$166:$I$242,0),1)=$M701,5,"")</f>
        <v/>
      </c>
      <c r="I701" s="25" t="str">
        <f t="shared" si="80"/>
        <v/>
      </c>
      <c r="J701" s="18" t="s">
        <v>110</v>
      </c>
      <c r="K701" s="11"/>
      <c r="L701" s="13" t="s">
        <v>32</v>
      </c>
      <c r="M701" s="13">
        <v>0</v>
      </c>
      <c r="N701" s="13">
        <v>0</v>
      </c>
      <c r="O701" s="13">
        <f t="shared" si="74"/>
        <v>0</v>
      </c>
      <c r="P701" s="13">
        <v>0.48</v>
      </c>
      <c r="Q701" s="13">
        <v>0.46</v>
      </c>
      <c r="R701" s="13">
        <f t="shared" si="75"/>
        <v>-1.9999999999999962E-2</v>
      </c>
      <c r="S701" s="13"/>
      <c r="T701" s="13"/>
      <c r="U701" s="13"/>
      <c r="V701" s="13"/>
      <c r="W701" s="13"/>
    </row>
    <row r="702" spans="1:23" x14ac:dyDescent="0.3">
      <c r="A702" s="18" t="str">
        <f>IF(K702="","",MAX($A$15:A701)+1)</f>
        <v/>
      </c>
      <c r="B702" s="18">
        <v>1</v>
      </c>
      <c r="C702" s="18" t="str">
        <f t="shared" si="76"/>
        <v/>
      </c>
      <c r="D702" s="18" t="str">
        <f>IF(INDEX([1]DataVD!$K$166:$K$242,MATCH($J702,[1]DataVD!$I$166:$I$242,0),1)=$M702,2,"")</f>
        <v/>
      </c>
      <c r="E702" s="18" t="str">
        <f t="shared" si="77"/>
        <v/>
      </c>
      <c r="F702" s="18" t="str">
        <f t="shared" si="78"/>
        <v/>
      </c>
      <c r="G702" s="18">
        <f t="shared" si="79"/>
        <v>4</v>
      </c>
      <c r="H702" s="18" t="str">
        <f>IF(INDEX([1]DataVD!$L$166:$L$242,MATCH($J702,[1]DataVD!$I$166:$I$242,0),1)=$M702,5,"")</f>
        <v/>
      </c>
      <c r="I702" s="25" t="str">
        <f t="shared" si="80"/>
        <v/>
      </c>
      <c r="J702" s="18" t="s">
        <v>110</v>
      </c>
      <c r="K702" s="11"/>
      <c r="L702" s="13" t="s">
        <v>33</v>
      </c>
      <c r="M702" s="13">
        <v>3.93</v>
      </c>
      <c r="N702" s="13">
        <v>3.98</v>
      </c>
      <c r="O702" s="13">
        <f t="shared" si="74"/>
        <v>4.9999999999999822E-2</v>
      </c>
      <c r="P702" s="13">
        <v>0.48</v>
      </c>
      <c r="Q702" s="13">
        <v>0.49</v>
      </c>
      <c r="R702" s="13">
        <f t="shared" si="75"/>
        <v>1.0000000000000009E-2</v>
      </c>
      <c r="S702" s="13"/>
      <c r="T702" s="13"/>
      <c r="U702" s="13"/>
      <c r="V702" s="13"/>
      <c r="W702" s="13"/>
    </row>
    <row r="703" spans="1:23" x14ac:dyDescent="0.3">
      <c r="A703" s="18" t="str">
        <f>IF(K703="","",MAX($A$15:A702)+1)</f>
        <v/>
      </c>
      <c r="B703" s="18">
        <v>2</v>
      </c>
      <c r="C703" s="18" t="str">
        <f t="shared" si="76"/>
        <v/>
      </c>
      <c r="D703" s="18" t="str">
        <f>IF(INDEX([1]DataVD!$K$166:$K$242,MATCH($J703,[1]DataVD!$I$166:$I$242,0),1)=$M703,2,"")</f>
        <v/>
      </c>
      <c r="E703" s="18" t="str">
        <f t="shared" si="77"/>
        <v/>
      </c>
      <c r="F703" s="18" t="str">
        <f t="shared" si="78"/>
        <v/>
      </c>
      <c r="G703" s="18" t="str">
        <f t="shared" si="79"/>
        <v/>
      </c>
      <c r="H703" s="18">
        <f>IF(INDEX([1]DataVD!$L$166:$L$242,MATCH($J703,[1]DataVD!$I$166:$I$242,0),1)=$M703,5,"")</f>
        <v>5</v>
      </c>
      <c r="I703" s="25" t="str">
        <f t="shared" si="80"/>
        <v/>
      </c>
      <c r="J703" s="18" t="s">
        <v>110</v>
      </c>
      <c r="K703" s="11"/>
      <c r="L703" s="13" t="s">
        <v>33</v>
      </c>
      <c r="M703" s="13">
        <v>4.2300000000000004</v>
      </c>
      <c r="N703" s="13">
        <v>4.25</v>
      </c>
      <c r="O703" s="13">
        <f t="shared" si="74"/>
        <v>1.9999999999999574E-2</v>
      </c>
      <c r="P703" s="13">
        <v>0.78</v>
      </c>
      <c r="Q703" s="13">
        <v>0.78</v>
      </c>
      <c r="R703" s="13">
        <f t="shared" si="75"/>
        <v>0</v>
      </c>
      <c r="S703" s="13"/>
      <c r="T703" s="13"/>
      <c r="U703" s="13"/>
      <c r="V703" s="13"/>
      <c r="W703" s="13"/>
    </row>
    <row r="704" spans="1:23" x14ac:dyDescent="0.3">
      <c r="A704" s="18" t="str">
        <f>IF(K704="","",MAX($A$15:A703)+1)</f>
        <v/>
      </c>
      <c r="B704" s="18">
        <v>3</v>
      </c>
      <c r="C704" s="18" t="str">
        <f t="shared" si="76"/>
        <v/>
      </c>
      <c r="D704" s="18" t="str">
        <f>IF(INDEX([1]DataVD!$K$166:$K$242,MATCH($J704,[1]DataVD!$I$166:$I$242,0),1)=$M704,2,"")</f>
        <v/>
      </c>
      <c r="E704" s="18" t="str">
        <f t="shared" si="77"/>
        <v/>
      </c>
      <c r="F704" s="18" t="str">
        <f t="shared" si="78"/>
        <v/>
      </c>
      <c r="G704" s="18" t="str">
        <f t="shared" si="79"/>
        <v/>
      </c>
      <c r="H704" s="18" t="str">
        <f>IF(INDEX([1]DataVD!$L$166:$L$242,MATCH($J704,[1]DataVD!$I$166:$I$242,0),1)=$M704,5,"")</f>
        <v/>
      </c>
      <c r="I704" s="25">
        <f t="shared" si="80"/>
        <v>6</v>
      </c>
      <c r="J704" s="18" t="s">
        <v>110</v>
      </c>
      <c r="K704" s="11"/>
      <c r="L704" s="13" t="s">
        <v>33</v>
      </c>
      <c r="M704" s="13">
        <v>2.23</v>
      </c>
      <c r="N704" s="13">
        <v>2.1800000000000002</v>
      </c>
      <c r="O704" s="13">
        <f t="shared" si="74"/>
        <v>-4.9999999999999822E-2</v>
      </c>
      <c r="P704" s="13">
        <v>0.78</v>
      </c>
      <c r="Q704" s="13">
        <v>0.77</v>
      </c>
      <c r="R704" s="13">
        <f t="shared" si="75"/>
        <v>-1.0000000000000009E-2</v>
      </c>
      <c r="S704" s="13"/>
      <c r="T704" s="13"/>
      <c r="U704" s="13"/>
      <c r="V704" s="13"/>
      <c r="W704" s="13"/>
    </row>
    <row r="705" spans="1:23" x14ac:dyDescent="0.3">
      <c r="A705" s="19">
        <f>IF(K705="","",MAX($A$15:A704)+1)</f>
        <v>64</v>
      </c>
      <c r="B705" s="19">
        <v>3</v>
      </c>
      <c r="C705" s="19">
        <f t="shared" si="76"/>
        <v>1</v>
      </c>
      <c r="D705" s="19" t="str">
        <f>IF(INDEX([1]DataVD!$K$166:$K$242,MATCH($J705,[1]DataVD!$I$166:$I$242,0),1)=$M705,2,"")</f>
        <v/>
      </c>
      <c r="E705" s="19" t="str">
        <f t="shared" si="77"/>
        <v/>
      </c>
      <c r="F705" s="19" t="str">
        <f t="shared" si="78"/>
        <v/>
      </c>
      <c r="G705" s="19" t="str">
        <f t="shared" si="79"/>
        <v/>
      </c>
      <c r="H705" s="19" t="str">
        <f>IF(INDEX([1]DataVD!$L$166:$L$242,MATCH($J705,[1]DataVD!$I$166:$I$242,0),1)=$M705,5,"")</f>
        <v/>
      </c>
      <c r="I705" s="25" t="str">
        <f t="shared" si="80"/>
        <v/>
      </c>
      <c r="J705" s="18" t="s">
        <v>111</v>
      </c>
      <c r="K705" s="15">
        <v>1120</v>
      </c>
      <c r="L705" s="16" t="s">
        <v>31</v>
      </c>
      <c r="M705" s="16">
        <v>1.74</v>
      </c>
      <c r="N705" s="16">
        <v>1.7</v>
      </c>
      <c r="O705" s="16">
        <f t="shared" si="74"/>
        <v>-4.0000000000000036E-2</v>
      </c>
      <c r="P705" s="16">
        <v>1.0900000000000001</v>
      </c>
      <c r="Q705" s="16">
        <v>1.0900000000000001</v>
      </c>
      <c r="R705" s="16">
        <f t="shared" si="75"/>
        <v>0</v>
      </c>
      <c r="S705" s="16">
        <v>2.14</v>
      </c>
      <c r="T705" s="16">
        <v>11.76</v>
      </c>
      <c r="U705" s="16">
        <v>3.74</v>
      </c>
      <c r="V705" s="16">
        <v>3.77</v>
      </c>
      <c r="W705" s="16"/>
    </row>
    <row r="706" spans="1:23" x14ac:dyDescent="0.3">
      <c r="A706" s="19" t="str">
        <f>IF(K706="","",MAX($A$15:A705)+1)</f>
        <v/>
      </c>
      <c r="B706" s="19">
        <v>2</v>
      </c>
      <c r="C706" s="19" t="str">
        <f t="shared" si="76"/>
        <v/>
      </c>
      <c r="D706" s="19">
        <f>IF(INDEX([1]DataVD!$K$166:$K$242,MATCH($J706,[1]DataVD!$I$166:$I$242,0),1)=$M706,2,"")</f>
        <v>2</v>
      </c>
      <c r="E706" s="19" t="str">
        <f t="shared" si="77"/>
        <v/>
      </c>
      <c r="F706" s="19" t="str">
        <f t="shared" si="78"/>
        <v/>
      </c>
      <c r="G706" s="19" t="str">
        <f t="shared" si="79"/>
        <v/>
      </c>
      <c r="H706" s="19" t="str">
        <f>IF(INDEX([1]DataVD!$L$166:$L$242,MATCH($J706,[1]DataVD!$I$166:$I$242,0),1)=$M706,5,"")</f>
        <v/>
      </c>
      <c r="I706" s="25" t="str">
        <f t="shared" si="80"/>
        <v/>
      </c>
      <c r="J706" s="18" t="s">
        <v>111</v>
      </c>
      <c r="K706" s="14"/>
      <c r="L706" s="16" t="s">
        <v>31</v>
      </c>
      <c r="M706" s="16">
        <v>3.74</v>
      </c>
      <c r="N706" s="16">
        <v>3.79</v>
      </c>
      <c r="O706" s="16">
        <f t="shared" si="74"/>
        <v>4.9999999999999822E-2</v>
      </c>
      <c r="P706" s="16">
        <v>1.08</v>
      </c>
      <c r="Q706" s="16">
        <v>1.08</v>
      </c>
      <c r="R706" s="16">
        <f t="shared" si="75"/>
        <v>0</v>
      </c>
      <c r="S706" s="16"/>
      <c r="T706" s="16"/>
      <c r="U706" s="16"/>
      <c r="V706" s="16"/>
      <c r="W706" s="16"/>
    </row>
    <row r="707" spans="1:23" x14ac:dyDescent="0.3">
      <c r="A707" s="19" t="str">
        <f>IF(K707="","",MAX($A$15:A706)+1)</f>
        <v/>
      </c>
      <c r="B707" s="19">
        <v>1</v>
      </c>
      <c r="C707" s="19" t="str">
        <f t="shared" si="76"/>
        <v/>
      </c>
      <c r="D707" s="19" t="str">
        <f>IF(INDEX([1]DataVD!$K$166:$K$242,MATCH($J707,[1]DataVD!$I$166:$I$242,0),1)=$M707,2,"")</f>
        <v/>
      </c>
      <c r="E707" s="19">
        <f t="shared" si="77"/>
        <v>3</v>
      </c>
      <c r="F707" s="19" t="str">
        <f t="shared" si="78"/>
        <v/>
      </c>
      <c r="G707" s="19" t="str">
        <f t="shared" si="79"/>
        <v/>
      </c>
      <c r="H707" s="19" t="str">
        <f>IF(INDEX([1]DataVD!$L$166:$L$242,MATCH($J707,[1]DataVD!$I$166:$I$242,0),1)=$M707,5,"")</f>
        <v/>
      </c>
      <c r="I707" s="25" t="str">
        <f t="shared" si="80"/>
        <v/>
      </c>
      <c r="J707" s="18" t="s">
        <v>111</v>
      </c>
      <c r="K707" s="14"/>
      <c r="L707" s="16" t="s">
        <v>31</v>
      </c>
      <c r="M707" s="16">
        <v>3.44</v>
      </c>
      <c r="N707" s="16">
        <v>3.48</v>
      </c>
      <c r="O707" s="16">
        <f t="shared" si="74"/>
        <v>4.0000000000000036E-2</v>
      </c>
      <c r="P707" s="16">
        <v>0.78</v>
      </c>
      <c r="Q707" s="16">
        <v>0.79</v>
      </c>
      <c r="R707" s="16">
        <f t="shared" si="75"/>
        <v>1.0000000000000009E-2</v>
      </c>
      <c r="S707" s="16"/>
      <c r="T707" s="16"/>
      <c r="U707" s="16"/>
      <c r="V707" s="16"/>
      <c r="W707" s="16"/>
    </row>
    <row r="708" spans="1:23" x14ac:dyDescent="0.3">
      <c r="A708" s="19" t="str">
        <f>IF(K708="","",MAX($A$15:A707)+1)</f>
        <v/>
      </c>
      <c r="B708" s="19">
        <v>0</v>
      </c>
      <c r="C708" s="19" t="str">
        <f t="shared" si="76"/>
        <v/>
      </c>
      <c r="D708" s="19" t="str">
        <f>IF(INDEX([1]DataVD!$K$166:$K$242,MATCH($J708,[1]DataVD!$I$166:$I$242,0),1)=$M708,2,"")</f>
        <v/>
      </c>
      <c r="E708" s="19" t="str">
        <f t="shared" si="77"/>
        <v/>
      </c>
      <c r="F708" s="19">
        <f t="shared" si="78"/>
        <v>0</v>
      </c>
      <c r="G708" s="19" t="str">
        <f t="shared" si="79"/>
        <v/>
      </c>
      <c r="H708" s="19" t="str">
        <f>IF(INDEX([1]DataVD!$L$166:$L$242,MATCH($J708,[1]DataVD!$I$166:$I$242,0),1)=$M708,5,"")</f>
        <v/>
      </c>
      <c r="I708" s="25" t="str">
        <f t="shared" si="80"/>
        <v/>
      </c>
      <c r="J708" s="18" t="s">
        <v>111</v>
      </c>
      <c r="K708" s="14"/>
      <c r="L708" s="16" t="s">
        <v>32</v>
      </c>
      <c r="M708" s="16">
        <v>0</v>
      </c>
      <c r="N708" s="16">
        <v>0</v>
      </c>
      <c r="O708" s="16">
        <f t="shared" si="74"/>
        <v>0</v>
      </c>
      <c r="P708" s="16">
        <v>0.8</v>
      </c>
      <c r="Q708" s="16">
        <v>0.8</v>
      </c>
      <c r="R708" s="16">
        <f t="shared" si="75"/>
        <v>0</v>
      </c>
      <c r="S708" s="16"/>
      <c r="T708" s="16"/>
      <c r="U708" s="16"/>
      <c r="V708" s="16"/>
      <c r="W708" s="16"/>
    </row>
    <row r="709" spans="1:23" x14ac:dyDescent="0.3">
      <c r="A709" s="19" t="str">
        <f>IF(K709="","",MAX($A$15:A708)+1)</f>
        <v/>
      </c>
      <c r="B709" s="19">
        <v>1</v>
      </c>
      <c r="C709" s="19" t="str">
        <f t="shared" si="76"/>
        <v/>
      </c>
      <c r="D709" s="19" t="str">
        <f>IF(INDEX([1]DataVD!$K$166:$K$242,MATCH($J709,[1]DataVD!$I$166:$I$242,0),1)=$M709,2,"")</f>
        <v/>
      </c>
      <c r="E709" s="19" t="str">
        <f t="shared" si="77"/>
        <v/>
      </c>
      <c r="F709" s="19" t="str">
        <f t="shared" si="78"/>
        <v/>
      </c>
      <c r="G709" s="19">
        <f t="shared" si="79"/>
        <v>4</v>
      </c>
      <c r="H709" s="19" t="str">
        <f>IF(INDEX([1]DataVD!$L$166:$L$242,MATCH($J709,[1]DataVD!$I$166:$I$242,0),1)=$M709,5,"")</f>
        <v/>
      </c>
      <c r="I709" s="25" t="str">
        <f t="shared" si="80"/>
        <v/>
      </c>
      <c r="J709" s="18" t="s">
        <v>111</v>
      </c>
      <c r="K709" s="14"/>
      <c r="L709" s="16" t="s">
        <v>33</v>
      </c>
      <c r="M709" s="16">
        <v>3.47</v>
      </c>
      <c r="N709" s="16">
        <v>3.49</v>
      </c>
      <c r="O709" s="16">
        <f t="shared" si="74"/>
        <v>2.0000000000000018E-2</v>
      </c>
      <c r="P709" s="16">
        <v>0.77</v>
      </c>
      <c r="Q709" s="16">
        <v>0.75</v>
      </c>
      <c r="R709" s="16">
        <f t="shared" si="75"/>
        <v>-2.0000000000000018E-2</v>
      </c>
      <c r="S709" s="16"/>
      <c r="T709" s="16"/>
      <c r="U709" s="16"/>
      <c r="V709" s="16"/>
      <c r="W709" s="16"/>
    </row>
    <row r="710" spans="1:23" x14ac:dyDescent="0.3">
      <c r="A710" s="19" t="str">
        <f>IF(K710="","",MAX($A$15:A709)+1)</f>
        <v/>
      </c>
      <c r="B710" s="19">
        <v>2</v>
      </c>
      <c r="C710" s="19" t="str">
        <f t="shared" si="76"/>
        <v/>
      </c>
      <c r="D710" s="19" t="str">
        <f>IF(INDEX([1]DataVD!$K$166:$K$242,MATCH($J710,[1]DataVD!$I$166:$I$242,0),1)=$M710,2,"")</f>
        <v/>
      </c>
      <c r="E710" s="19" t="str">
        <f t="shared" si="77"/>
        <v/>
      </c>
      <c r="F710" s="19" t="str">
        <f t="shared" si="78"/>
        <v/>
      </c>
      <c r="G710" s="19" t="str">
        <f t="shared" si="79"/>
        <v/>
      </c>
      <c r="H710" s="19">
        <f>IF(INDEX([1]DataVD!$L$166:$L$242,MATCH($J710,[1]DataVD!$I$166:$I$242,0),1)=$M710,5,"")</f>
        <v>5</v>
      </c>
      <c r="I710" s="25" t="str">
        <f t="shared" si="80"/>
        <v/>
      </c>
      <c r="J710" s="18" t="s">
        <v>111</v>
      </c>
      <c r="K710" s="14"/>
      <c r="L710" s="16" t="s">
        <v>33</v>
      </c>
      <c r="M710" s="16">
        <v>3.77</v>
      </c>
      <c r="N710" s="16">
        <v>3.8</v>
      </c>
      <c r="O710" s="16">
        <f t="shared" si="74"/>
        <v>2.9999999999999805E-2</v>
      </c>
      <c r="P710" s="16">
        <v>1.06</v>
      </c>
      <c r="Q710" s="16">
        <v>1.07</v>
      </c>
      <c r="R710" s="16">
        <f t="shared" si="75"/>
        <v>1.0000000000000009E-2</v>
      </c>
      <c r="S710" s="16"/>
      <c r="T710" s="16"/>
      <c r="U710" s="16"/>
      <c r="V710" s="16"/>
      <c r="W710" s="16"/>
    </row>
    <row r="711" spans="1:23" x14ac:dyDescent="0.3">
      <c r="A711" s="19" t="str">
        <f>IF(K711="","",MAX($A$15:A710)+1)</f>
        <v/>
      </c>
      <c r="B711" s="19">
        <v>3</v>
      </c>
      <c r="C711" s="19" t="str">
        <f t="shared" si="76"/>
        <v/>
      </c>
      <c r="D711" s="19" t="str">
        <f>IF(INDEX([1]DataVD!$K$166:$K$242,MATCH($J711,[1]DataVD!$I$166:$I$242,0),1)=$M711,2,"")</f>
        <v/>
      </c>
      <c r="E711" s="19" t="str">
        <f t="shared" si="77"/>
        <v/>
      </c>
      <c r="F711" s="19" t="str">
        <f t="shared" si="78"/>
        <v/>
      </c>
      <c r="G711" s="19" t="str">
        <f t="shared" si="79"/>
        <v/>
      </c>
      <c r="H711" s="19" t="str">
        <f>IF(INDEX([1]DataVD!$L$166:$L$242,MATCH($J711,[1]DataVD!$I$166:$I$242,0),1)=$M711,5,"")</f>
        <v/>
      </c>
      <c r="I711" s="25">
        <f t="shared" si="80"/>
        <v>6</v>
      </c>
      <c r="J711" s="18" t="s">
        <v>111</v>
      </c>
      <c r="K711" s="14"/>
      <c r="L711" s="16" t="s">
        <v>33</v>
      </c>
      <c r="M711" s="16">
        <v>1.77</v>
      </c>
      <c r="N711" s="16">
        <v>1.77</v>
      </c>
      <c r="O711" s="16">
        <f t="shared" si="74"/>
        <v>0</v>
      </c>
      <c r="P711" s="16">
        <v>1.08</v>
      </c>
      <c r="Q711" s="16">
        <v>1.07</v>
      </c>
      <c r="R711" s="16">
        <f t="shared" si="75"/>
        <v>-1.0000000000000009E-2</v>
      </c>
      <c r="S711" s="16"/>
      <c r="T711" s="16"/>
      <c r="U711" s="16"/>
      <c r="V711" s="16"/>
      <c r="W711" s="16"/>
    </row>
    <row r="712" spans="1:23" x14ac:dyDescent="0.3">
      <c r="A712" s="18">
        <f>IF(K712="","",MAX($A$15:A711)+1)</f>
        <v>65</v>
      </c>
      <c r="B712" s="18">
        <v>6</v>
      </c>
      <c r="C712" s="18">
        <f t="shared" si="76"/>
        <v>1</v>
      </c>
      <c r="D712" s="18" t="str">
        <f>IF(INDEX([1]DataVD!$K$166:$K$242,MATCH($J712,[1]DataVD!$I$166:$I$242,0),1)=$M712,2,"")</f>
        <v/>
      </c>
      <c r="E712" s="18" t="str">
        <f t="shared" si="77"/>
        <v/>
      </c>
      <c r="F712" s="18" t="str">
        <f t="shared" si="78"/>
        <v/>
      </c>
      <c r="G712" s="18" t="str">
        <f t="shared" si="79"/>
        <v/>
      </c>
      <c r="H712" s="18" t="str">
        <f>IF(INDEX([1]DataVD!$L$166:$L$242,MATCH($J712,[1]DataVD!$I$166:$I$242,0),1)=$M712,5,"")</f>
        <v/>
      </c>
      <c r="I712" s="25" t="str">
        <f t="shared" si="80"/>
        <v/>
      </c>
      <c r="J712" s="18" t="s">
        <v>112</v>
      </c>
      <c r="K712" s="12">
        <v>1140</v>
      </c>
      <c r="L712" s="13" t="s">
        <v>31</v>
      </c>
      <c r="M712" s="13">
        <v>3.79</v>
      </c>
      <c r="N712" s="13">
        <v>3.81</v>
      </c>
      <c r="O712" s="13">
        <f t="shared" si="74"/>
        <v>2.0000000000000018E-2</v>
      </c>
      <c r="P712" s="13">
        <v>0.3</v>
      </c>
      <c r="Q712" s="13">
        <v>0.3</v>
      </c>
      <c r="R712" s="13">
        <f t="shared" si="75"/>
        <v>0</v>
      </c>
      <c r="S712" s="13">
        <v>1.1200000000000001</v>
      </c>
      <c r="T712" s="13">
        <v>14.3</v>
      </c>
      <c r="U712" s="13">
        <v>5.58</v>
      </c>
      <c r="V712" s="13">
        <v>3.96</v>
      </c>
      <c r="W712" s="13"/>
    </row>
    <row r="713" spans="1:23" hidden="1" x14ac:dyDescent="0.3">
      <c r="A713" s="18" t="str">
        <f>IF(K713="","",MAX($A$15:A712)+1)</f>
        <v/>
      </c>
      <c r="B713" s="18">
        <v>5</v>
      </c>
      <c r="C713" s="18" t="str">
        <f t="shared" si="76"/>
        <v/>
      </c>
      <c r="D713" s="18" t="str">
        <f>IF(INDEX([1]DataVD!$K$166:$K$242,MATCH($J713,[1]DataVD!$I$166:$I$242,0),1)=$M713,2,"")</f>
        <v/>
      </c>
      <c r="E713" s="18" t="str">
        <f t="shared" si="77"/>
        <v/>
      </c>
      <c r="F713" s="18" t="str">
        <f t="shared" si="78"/>
        <v/>
      </c>
      <c r="G713" s="18" t="str">
        <f t="shared" si="79"/>
        <v/>
      </c>
      <c r="H713" s="18" t="str">
        <f>IF(INDEX([1]DataVD!$L$166:$L$242,MATCH($J713,[1]DataVD!$I$166:$I$242,0),1)=$M713,5,"")</f>
        <v/>
      </c>
      <c r="I713" s="25" t="str">
        <f t="shared" si="80"/>
        <v/>
      </c>
      <c r="J713" s="18" t="s">
        <v>112</v>
      </c>
      <c r="K713" s="11"/>
      <c r="L713" s="13" t="s">
        <v>31</v>
      </c>
      <c r="M713" s="13">
        <v>4.1399999999999997</v>
      </c>
      <c r="N713" s="13">
        <v>4.17</v>
      </c>
      <c r="O713" s="13">
        <f t="shared" si="74"/>
        <v>3.0000000000000249E-2</v>
      </c>
      <c r="P713" s="13">
        <v>-0.14000000000000001</v>
      </c>
      <c r="Q713" s="13">
        <v>-0.15</v>
      </c>
      <c r="R713" s="13">
        <f t="shared" si="75"/>
        <v>9.9999999999999811E-3</v>
      </c>
      <c r="S713" s="13"/>
      <c r="T713" s="13"/>
      <c r="U713" s="13"/>
      <c r="V713" s="13"/>
      <c r="W713" s="13"/>
    </row>
    <row r="714" spans="1:23" x14ac:dyDescent="0.3">
      <c r="A714" s="18" t="str">
        <f>IF(K714="","",MAX($A$15:A713)+1)</f>
        <v/>
      </c>
      <c r="B714" s="18">
        <v>4</v>
      </c>
      <c r="C714" s="18" t="str">
        <f t="shared" si="76"/>
        <v/>
      </c>
      <c r="D714" s="18">
        <f>IF(INDEX([1]DataVD!$K$166:$K$242,MATCH($J714,[1]DataVD!$I$166:$I$242,0),1)=$M714,2,"")</f>
        <v>2</v>
      </c>
      <c r="E714" s="18" t="str">
        <f t="shared" si="77"/>
        <v/>
      </c>
      <c r="F714" s="18" t="str">
        <f t="shared" si="78"/>
        <v/>
      </c>
      <c r="G714" s="18" t="str">
        <f t="shared" si="79"/>
        <v/>
      </c>
      <c r="H714" s="18" t="str">
        <f>IF(INDEX([1]DataVD!$L$166:$L$242,MATCH($J714,[1]DataVD!$I$166:$I$242,0),1)=$M714,5,"")</f>
        <v/>
      </c>
      <c r="I714" s="25" t="str">
        <f t="shared" si="80"/>
        <v/>
      </c>
      <c r="J714" s="18" t="s">
        <v>112</v>
      </c>
      <c r="K714" s="11"/>
      <c r="L714" s="13" t="s">
        <v>31</v>
      </c>
      <c r="M714" s="13">
        <v>5.58</v>
      </c>
      <c r="N714" s="13">
        <v>5.57</v>
      </c>
      <c r="O714" s="13">
        <f t="shared" si="74"/>
        <v>-9.9999999999997868E-3</v>
      </c>
      <c r="P714" s="13">
        <v>-0.14000000000000001</v>
      </c>
      <c r="Q714" s="13">
        <v>-0.14000000000000001</v>
      </c>
      <c r="R714" s="13">
        <f t="shared" si="75"/>
        <v>0</v>
      </c>
      <c r="S714" s="13"/>
      <c r="T714" s="13"/>
      <c r="U714" s="13"/>
      <c r="V714" s="13"/>
      <c r="W714" s="13"/>
    </row>
    <row r="715" spans="1:23" x14ac:dyDescent="0.3">
      <c r="A715" s="18" t="str">
        <f>IF(K715="","",MAX($A$15:A714)+1)</f>
        <v/>
      </c>
      <c r="B715" s="18">
        <v>3</v>
      </c>
      <c r="C715" s="18" t="str">
        <f t="shared" si="76"/>
        <v/>
      </c>
      <c r="D715" s="18" t="str">
        <f>IF(INDEX([1]DataVD!$K$166:$K$242,MATCH($J715,[1]DataVD!$I$166:$I$242,0),1)=$M715,2,"")</f>
        <v/>
      </c>
      <c r="E715" s="18">
        <f t="shared" si="77"/>
        <v>3</v>
      </c>
      <c r="F715" s="18" t="str">
        <f t="shared" si="78"/>
        <v/>
      </c>
      <c r="G715" s="18" t="str">
        <f t="shared" si="79"/>
        <v/>
      </c>
      <c r="H715" s="18" t="str">
        <f>IF(INDEX([1]DataVD!$L$166:$L$242,MATCH($J715,[1]DataVD!$I$166:$I$242,0),1)=$M715,5,"")</f>
        <v/>
      </c>
      <c r="I715" s="25" t="str">
        <f t="shared" si="80"/>
        <v/>
      </c>
      <c r="J715" s="18" t="s">
        <v>112</v>
      </c>
      <c r="K715" s="11"/>
      <c r="L715" s="13" t="s">
        <v>31</v>
      </c>
      <c r="M715" s="13">
        <v>5.28</v>
      </c>
      <c r="N715" s="13">
        <v>5.32</v>
      </c>
      <c r="O715" s="13">
        <f t="shared" si="74"/>
        <v>4.0000000000000036E-2</v>
      </c>
      <c r="P715" s="13">
        <v>-0.44</v>
      </c>
      <c r="Q715" s="13">
        <v>-0.46</v>
      </c>
      <c r="R715" s="13">
        <f t="shared" si="75"/>
        <v>2.0000000000000018E-2</v>
      </c>
      <c r="S715" s="13"/>
      <c r="T715" s="13"/>
      <c r="U715" s="13"/>
      <c r="V715" s="13"/>
      <c r="W715" s="13"/>
    </row>
    <row r="716" spans="1:23" hidden="1" x14ac:dyDescent="0.3">
      <c r="A716" s="18" t="str">
        <f>IF(K716="","",MAX($A$15:A715)+1)</f>
        <v/>
      </c>
      <c r="B716" s="18">
        <v>2</v>
      </c>
      <c r="C716" s="18" t="str">
        <f t="shared" si="76"/>
        <v/>
      </c>
      <c r="D716" s="18" t="str">
        <f>IF(INDEX([1]DataVD!$K$166:$K$242,MATCH($J716,[1]DataVD!$I$166:$I$242,0),1)=$M716,2,"")</f>
        <v/>
      </c>
      <c r="E716" s="18" t="str">
        <f t="shared" si="77"/>
        <v/>
      </c>
      <c r="F716" s="18" t="str">
        <f t="shared" si="78"/>
        <v/>
      </c>
      <c r="G716" s="18" t="str">
        <f t="shared" si="79"/>
        <v/>
      </c>
      <c r="H716" s="18" t="str">
        <f>IF(INDEX([1]DataVD!$L$166:$L$242,MATCH($J716,[1]DataVD!$I$166:$I$242,0),1)=$M716,5,"")</f>
        <v/>
      </c>
      <c r="I716" s="25" t="str">
        <f t="shared" si="80"/>
        <v/>
      </c>
      <c r="J716" s="18" t="s">
        <v>112</v>
      </c>
      <c r="K716" s="11"/>
      <c r="L716" s="13" t="s">
        <v>31</v>
      </c>
      <c r="M716" s="13">
        <v>4.1399999999999997</v>
      </c>
      <c r="N716" s="13">
        <v>4.16</v>
      </c>
      <c r="O716" s="13">
        <f t="shared" si="74"/>
        <v>2.0000000000000462E-2</v>
      </c>
      <c r="P716" s="13">
        <v>-0.44</v>
      </c>
      <c r="Q716" s="13">
        <v>-0.45</v>
      </c>
      <c r="R716" s="13">
        <f t="shared" si="75"/>
        <v>1.0000000000000009E-2</v>
      </c>
      <c r="S716" s="13"/>
      <c r="T716" s="13"/>
      <c r="U716" s="13"/>
      <c r="V716" s="13"/>
      <c r="W716" s="13"/>
    </row>
    <row r="717" spans="1:23" hidden="1" x14ac:dyDescent="0.3">
      <c r="A717" s="18" t="str">
        <f>IF(K717="","",MAX($A$15:A716)+1)</f>
        <v/>
      </c>
      <c r="B717" s="18">
        <v>1</v>
      </c>
      <c r="C717" s="18" t="str">
        <f t="shared" si="76"/>
        <v/>
      </c>
      <c r="D717" s="18" t="str">
        <f>IF(INDEX([1]DataVD!$K$166:$K$242,MATCH($J717,[1]DataVD!$I$166:$I$242,0),1)=$M717,2,"")</f>
        <v/>
      </c>
      <c r="E717" s="18" t="str">
        <f t="shared" si="77"/>
        <v/>
      </c>
      <c r="F717" s="18" t="str">
        <f t="shared" si="78"/>
        <v/>
      </c>
      <c r="G717" s="18" t="str">
        <f t="shared" si="79"/>
        <v/>
      </c>
      <c r="H717" s="18" t="str">
        <f>IF(INDEX([1]DataVD!$L$166:$L$242,MATCH($J717,[1]DataVD!$I$166:$I$242,0),1)=$M717,5,"")</f>
        <v/>
      </c>
      <c r="I717" s="25" t="str">
        <f t="shared" si="80"/>
        <v/>
      </c>
      <c r="J717" s="18" t="s">
        <v>112</v>
      </c>
      <c r="K717" s="11"/>
      <c r="L717" s="13" t="s">
        <v>31</v>
      </c>
      <c r="M717" s="13">
        <v>3.3</v>
      </c>
      <c r="N717" s="13">
        <v>3.26</v>
      </c>
      <c r="O717" s="13">
        <f t="shared" si="74"/>
        <v>-4.0000000000000036E-2</v>
      </c>
      <c r="P717" s="13">
        <v>0.62</v>
      </c>
      <c r="Q717" s="13">
        <v>0.61</v>
      </c>
      <c r="R717" s="13">
        <f t="shared" si="75"/>
        <v>-1.0000000000000009E-2</v>
      </c>
      <c r="S717" s="13"/>
      <c r="T717" s="13"/>
      <c r="U717" s="13"/>
      <c r="V717" s="13"/>
      <c r="W717" s="13"/>
    </row>
    <row r="718" spans="1:23" x14ac:dyDescent="0.3">
      <c r="A718" s="18" t="str">
        <f>IF(K718="","",MAX($A$15:A717)+1)</f>
        <v/>
      </c>
      <c r="B718" s="18">
        <v>0</v>
      </c>
      <c r="C718" s="18" t="str">
        <f t="shared" si="76"/>
        <v/>
      </c>
      <c r="D718" s="18" t="str">
        <f>IF(INDEX([1]DataVD!$K$166:$K$242,MATCH($J718,[1]DataVD!$I$166:$I$242,0),1)=$M718,2,"")</f>
        <v/>
      </c>
      <c r="E718" s="18" t="str">
        <f t="shared" si="77"/>
        <v/>
      </c>
      <c r="F718" s="18">
        <f t="shared" si="78"/>
        <v>0</v>
      </c>
      <c r="G718" s="18" t="str">
        <f t="shared" si="79"/>
        <v/>
      </c>
      <c r="H718" s="18" t="str">
        <f>IF(INDEX([1]DataVD!$L$166:$L$242,MATCH($J718,[1]DataVD!$I$166:$I$242,0),1)=$M718,5,"")</f>
        <v/>
      </c>
      <c r="I718" s="25" t="str">
        <f t="shared" si="80"/>
        <v/>
      </c>
      <c r="J718" s="18" t="s">
        <v>112</v>
      </c>
      <c r="K718" s="11"/>
      <c r="L718" s="13" t="s">
        <v>32</v>
      </c>
      <c r="M718" s="13">
        <v>0</v>
      </c>
      <c r="N718" s="13">
        <v>0</v>
      </c>
      <c r="O718" s="13">
        <f t="shared" ref="O718:O781" si="81">ABS(N718)-ABS(M718)</f>
        <v>0</v>
      </c>
      <c r="P718" s="13">
        <v>0.65</v>
      </c>
      <c r="Q718" s="13">
        <v>0.63</v>
      </c>
      <c r="R718" s="13">
        <f t="shared" ref="R718:R781" si="82">ABS(Q718)-ABS(P718)</f>
        <v>-2.0000000000000018E-2</v>
      </c>
      <c r="S718" s="13"/>
      <c r="T718" s="13"/>
      <c r="U718" s="13"/>
      <c r="V718" s="13"/>
      <c r="W718" s="13"/>
    </row>
    <row r="719" spans="1:23" hidden="1" x14ac:dyDescent="0.3">
      <c r="A719" s="18" t="str">
        <f>IF(K719="","",MAX($A$15:A718)+1)</f>
        <v/>
      </c>
      <c r="B719" s="18">
        <v>1</v>
      </c>
      <c r="C719" s="18" t="str">
        <f t="shared" ref="C719:C782" si="83">IF(K719&gt;0,1,"")</f>
        <v/>
      </c>
      <c r="D719" s="18" t="str">
        <f>IF(INDEX([1]DataVD!$K$166:$K$242,MATCH($J719,[1]DataVD!$I$166:$I$242,0),1)=$M719,2,"")</f>
        <v/>
      </c>
      <c r="E719" s="18" t="str">
        <f t="shared" ref="E719:E782" si="84">IF(D718=2,3,"")</f>
        <v/>
      </c>
      <c r="F719" s="18" t="str">
        <f t="shared" ref="F719:F782" si="85">IF(L719="Tim",0,"")</f>
        <v/>
      </c>
      <c r="G719" s="18" t="str">
        <f t="shared" ref="G719:G782" si="86">IF(H720=5,4,"")</f>
        <v/>
      </c>
      <c r="H719" s="18" t="str">
        <f>IF(INDEX([1]DataVD!$L$166:$L$242,MATCH($J719,[1]DataVD!$I$166:$I$242,0),1)=$M719,5,"")</f>
        <v/>
      </c>
      <c r="I719" s="25" t="str">
        <f t="shared" ref="I719:I782" si="87">IF(K720&gt;0,6,"")</f>
        <v/>
      </c>
      <c r="J719" s="18" t="s">
        <v>112</v>
      </c>
      <c r="K719" s="11"/>
      <c r="L719" s="13" t="s">
        <v>33</v>
      </c>
      <c r="M719" s="13">
        <v>3.24</v>
      </c>
      <c r="N719" s="13">
        <v>3.23</v>
      </c>
      <c r="O719" s="13">
        <f t="shared" si="81"/>
        <v>-1.0000000000000231E-2</v>
      </c>
      <c r="P719" s="13">
        <v>0.64</v>
      </c>
      <c r="Q719" s="13">
        <v>0.66</v>
      </c>
      <c r="R719" s="13">
        <f t="shared" si="82"/>
        <v>2.0000000000000018E-2</v>
      </c>
      <c r="S719" s="13"/>
      <c r="T719" s="13"/>
      <c r="U719" s="13"/>
      <c r="V719" s="13"/>
      <c r="W719" s="13"/>
    </row>
    <row r="720" spans="1:23" x14ac:dyDescent="0.3">
      <c r="A720" s="18" t="str">
        <f>IF(K720="","",MAX($A$15:A719)+1)</f>
        <v/>
      </c>
      <c r="B720" s="18">
        <v>2</v>
      </c>
      <c r="C720" s="18" t="str">
        <f t="shared" si="83"/>
        <v/>
      </c>
      <c r="D720" s="18" t="str">
        <f>IF(INDEX([1]DataVD!$K$166:$K$242,MATCH($J720,[1]DataVD!$I$166:$I$242,0),1)=$M720,2,"")</f>
        <v/>
      </c>
      <c r="E720" s="18" t="str">
        <f t="shared" si="84"/>
        <v/>
      </c>
      <c r="F720" s="18" t="str">
        <f t="shared" si="85"/>
        <v/>
      </c>
      <c r="G720" s="18">
        <f t="shared" si="86"/>
        <v>4</v>
      </c>
      <c r="H720" s="18" t="str">
        <f>IF(INDEX([1]DataVD!$L$166:$L$242,MATCH($J720,[1]DataVD!$I$166:$I$242,0),1)=$M720,5,"")</f>
        <v/>
      </c>
      <c r="I720" s="25" t="str">
        <f t="shared" si="87"/>
        <v/>
      </c>
      <c r="J720" s="18" t="s">
        <v>112</v>
      </c>
      <c r="K720" s="11"/>
      <c r="L720" s="13" t="s">
        <v>33</v>
      </c>
      <c r="M720" s="13">
        <v>3.66</v>
      </c>
      <c r="N720" s="13">
        <v>3.66</v>
      </c>
      <c r="O720" s="13">
        <f t="shared" si="81"/>
        <v>0</v>
      </c>
      <c r="P720" s="13">
        <v>0.64</v>
      </c>
      <c r="Q720" s="13">
        <v>0.64</v>
      </c>
      <c r="R720" s="13">
        <f t="shared" si="82"/>
        <v>0</v>
      </c>
      <c r="S720" s="13"/>
      <c r="T720" s="13"/>
      <c r="U720" s="13"/>
      <c r="V720" s="13"/>
      <c r="W720" s="13"/>
    </row>
    <row r="721" spans="1:23" x14ac:dyDescent="0.3">
      <c r="A721" s="18" t="str">
        <f>IF(K721="","",MAX($A$15:A720)+1)</f>
        <v/>
      </c>
      <c r="B721" s="18">
        <v>3</v>
      </c>
      <c r="C721" s="18" t="str">
        <f t="shared" si="83"/>
        <v/>
      </c>
      <c r="D721" s="18" t="str">
        <f>IF(INDEX([1]DataVD!$K$166:$K$242,MATCH($J721,[1]DataVD!$I$166:$I$242,0),1)=$M721,2,"")</f>
        <v/>
      </c>
      <c r="E721" s="18" t="str">
        <f t="shared" si="84"/>
        <v/>
      </c>
      <c r="F721" s="18" t="str">
        <f t="shared" si="85"/>
        <v/>
      </c>
      <c r="G721" s="18" t="str">
        <f t="shared" si="86"/>
        <v/>
      </c>
      <c r="H721" s="18">
        <f>IF(INDEX([1]DataVD!$L$166:$L$242,MATCH($J721,[1]DataVD!$I$166:$I$242,0),1)=$M721,5,"")</f>
        <v>5</v>
      </c>
      <c r="I721" s="25" t="str">
        <f t="shared" si="87"/>
        <v/>
      </c>
      <c r="J721" s="18" t="s">
        <v>112</v>
      </c>
      <c r="K721" s="11"/>
      <c r="L721" s="13" t="s">
        <v>33</v>
      </c>
      <c r="M721" s="13">
        <v>3.96</v>
      </c>
      <c r="N721" s="13">
        <v>4.01</v>
      </c>
      <c r="O721" s="13">
        <f t="shared" si="81"/>
        <v>4.9999999999999822E-2</v>
      </c>
      <c r="P721" s="13">
        <v>0.94</v>
      </c>
      <c r="Q721" s="13">
        <v>0.93</v>
      </c>
      <c r="R721" s="13">
        <f t="shared" si="82"/>
        <v>-9.9999999999998979E-3</v>
      </c>
      <c r="S721" s="13"/>
      <c r="T721" s="13"/>
      <c r="U721" s="13"/>
      <c r="V721" s="13"/>
      <c r="W721" s="13"/>
    </row>
    <row r="722" spans="1:23" hidden="1" x14ac:dyDescent="0.3">
      <c r="A722" s="18" t="str">
        <f>IF(K722="","",MAX($A$15:A721)+1)</f>
        <v/>
      </c>
      <c r="B722" s="18">
        <v>4</v>
      </c>
      <c r="C722" s="18" t="str">
        <f t="shared" si="83"/>
        <v/>
      </c>
      <c r="D722" s="18" t="str">
        <f>IF(INDEX([1]DataVD!$K$166:$K$242,MATCH($J722,[1]DataVD!$I$166:$I$242,0),1)=$M722,2,"")</f>
        <v/>
      </c>
      <c r="E722" s="18" t="str">
        <f t="shared" si="84"/>
        <v/>
      </c>
      <c r="F722" s="18" t="str">
        <f t="shared" si="85"/>
        <v/>
      </c>
      <c r="G722" s="18" t="str">
        <f t="shared" si="86"/>
        <v/>
      </c>
      <c r="H722" s="18" t="str">
        <f>IF(INDEX([1]DataVD!$L$166:$L$242,MATCH($J722,[1]DataVD!$I$166:$I$242,0),1)=$M722,5,"")</f>
        <v/>
      </c>
      <c r="I722" s="25" t="str">
        <f t="shared" si="87"/>
        <v/>
      </c>
      <c r="J722" s="18" t="s">
        <v>112</v>
      </c>
      <c r="K722" s="11"/>
      <c r="L722" s="13" t="s">
        <v>33</v>
      </c>
      <c r="M722" s="13">
        <v>3.24</v>
      </c>
      <c r="N722" s="13">
        <v>3.23</v>
      </c>
      <c r="O722" s="13">
        <f t="shared" si="81"/>
        <v>-1.0000000000000231E-2</v>
      </c>
      <c r="P722" s="13">
        <v>0.94</v>
      </c>
      <c r="Q722" s="13">
        <v>0.94</v>
      </c>
      <c r="R722" s="13">
        <f t="shared" si="82"/>
        <v>0</v>
      </c>
      <c r="S722" s="13"/>
      <c r="T722" s="13"/>
      <c r="U722" s="13"/>
      <c r="V722" s="13"/>
      <c r="W722" s="13"/>
    </row>
    <row r="723" spans="1:23" x14ac:dyDescent="0.3">
      <c r="A723" s="18" t="str">
        <f>IF(K723="","",MAX($A$15:A722)+1)</f>
        <v/>
      </c>
      <c r="B723" s="18">
        <v>5</v>
      </c>
      <c r="C723" s="18" t="str">
        <f t="shared" si="83"/>
        <v/>
      </c>
      <c r="D723" s="18" t="str">
        <f>IF(INDEX([1]DataVD!$K$166:$K$242,MATCH($J723,[1]DataVD!$I$166:$I$242,0),1)=$M723,2,"")</f>
        <v/>
      </c>
      <c r="E723" s="18" t="str">
        <f t="shared" si="84"/>
        <v/>
      </c>
      <c r="F723" s="18" t="str">
        <f t="shared" si="85"/>
        <v/>
      </c>
      <c r="G723" s="18" t="str">
        <f t="shared" si="86"/>
        <v/>
      </c>
      <c r="H723" s="18" t="str">
        <f>IF(INDEX([1]DataVD!$L$166:$L$242,MATCH($J723,[1]DataVD!$I$166:$I$242,0),1)=$M723,5,"")</f>
        <v/>
      </c>
      <c r="I723" s="25">
        <f t="shared" si="87"/>
        <v>6</v>
      </c>
      <c r="J723" s="18" t="s">
        <v>112</v>
      </c>
      <c r="K723" s="11"/>
      <c r="L723" s="13" t="s">
        <v>33</v>
      </c>
      <c r="M723" s="13">
        <v>1.96</v>
      </c>
      <c r="N723" s="13">
        <v>1.94</v>
      </c>
      <c r="O723" s="13">
        <f t="shared" si="81"/>
        <v>-2.0000000000000018E-2</v>
      </c>
      <c r="P723" s="13">
        <v>0.94</v>
      </c>
      <c r="Q723" s="13">
        <v>0.94</v>
      </c>
      <c r="R723" s="13">
        <f t="shared" si="82"/>
        <v>0</v>
      </c>
      <c r="S723" s="13"/>
      <c r="T723" s="13"/>
      <c r="U723" s="13"/>
      <c r="V723" s="13"/>
      <c r="W723" s="13"/>
    </row>
    <row r="724" spans="1:23" x14ac:dyDescent="0.3">
      <c r="A724" s="19">
        <f>IF(K724="","",MAX($A$15:A723)+1)</f>
        <v>66</v>
      </c>
      <c r="B724" s="19">
        <v>5</v>
      </c>
      <c r="C724" s="19">
        <f t="shared" si="83"/>
        <v>1</v>
      </c>
      <c r="D724" s="19" t="str">
        <f>IF(INDEX([1]DataVD!$K$166:$K$242,MATCH($J724,[1]DataVD!$I$166:$I$242,0),1)=$M724,2,"")</f>
        <v/>
      </c>
      <c r="E724" s="19" t="str">
        <f t="shared" si="84"/>
        <v/>
      </c>
      <c r="F724" s="19" t="str">
        <f t="shared" si="85"/>
        <v/>
      </c>
      <c r="G724" s="19" t="str">
        <f t="shared" si="86"/>
        <v/>
      </c>
      <c r="H724" s="19" t="str">
        <f>IF(INDEX([1]DataVD!$L$166:$L$242,MATCH($J724,[1]DataVD!$I$166:$I$242,0),1)=$M724,5,"")</f>
        <v/>
      </c>
      <c r="I724" s="25" t="str">
        <f t="shared" si="87"/>
        <v/>
      </c>
      <c r="J724" s="18" t="s">
        <v>113</v>
      </c>
      <c r="K724" s="15">
        <v>1160</v>
      </c>
      <c r="L724" s="16" t="s">
        <v>31</v>
      </c>
      <c r="M724" s="16">
        <v>4.45</v>
      </c>
      <c r="N724" s="16">
        <v>4.46</v>
      </c>
      <c r="O724" s="16">
        <f t="shared" si="81"/>
        <v>9.9999999999997868E-3</v>
      </c>
      <c r="P724" s="16">
        <v>-0.62</v>
      </c>
      <c r="Q724" s="16">
        <v>-0.63</v>
      </c>
      <c r="R724" s="16">
        <f t="shared" si="82"/>
        <v>1.0000000000000009E-2</v>
      </c>
      <c r="S724" s="16">
        <v>1.46</v>
      </c>
      <c r="T724" s="16">
        <v>15.86</v>
      </c>
      <c r="U724" s="16">
        <v>6.45</v>
      </c>
      <c r="V724" s="16">
        <v>4.0999999999999996</v>
      </c>
      <c r="W724" s="16"/>
    </row>
    <row r="725" spans="1:23" x14ac:dyDescent="0.3">
      <c r="A725" s="19" t="str">
        <f>IF(K725="","",MAX($A$15:A724)+1)</f>
        <v/>
      </c>
      <c r="B725" s="19">
        <v>4</v>
      </c>
      <c r="C725" s="19" t="str">
        <f t="shared" si="83"/>
        <v/>
      </c>
      <c r="D725" s="19">
        <f>IF(INDEX([1]DataVD!$K$166:$K$242,MATCH($J725,[1]DataVD!$I$166:$I$242,0),1)=$M725,2,"")</f>
        <v>2</v>
      </c>
      <c r="E725" s="19" t="str">
        <f t="shared" si="84"/>
        <v/>
      </c>
      <c r="F725" s="19" t="str">
        <f t="shared" si="85"/>
        <v/>
      </c>
      <c r="G725" s="19" t="str">
        <f t="shared" si="86"/>
        <v/>
      </c>
      <c r="H725" s="19" t="str">
        <f>IF(INDEX([1]DataVD!$L$166:$L$242,MATCH($J725,[1]DataVD!$I$166:$I$242,0),1)=$M725,5,"")</f>
        <v/>
      </c>
      <c r="I725" s="25" t="str">
        <f t="shared" si="87"/>
        <v/>
      </c>
      <c r="J725" s="18" t="s">
        <v>113</v>
      </c>
      <c r="K725" s="14"/>
      <c r="L725" s="16" t="s">
        <v>31</v>
      </c>
      <c r="M725" s="16">
        <v>6.45</v>
      </c>
      <c r="N725" s="16">
        <v>6.45</v>
      </c>
      <c r="O725" s="16">
        <f t="shared" si="81"/>
        <v>0</v>
      </c>
      <c r="P725" s="16">
        <v>-0.72</v>
      </c>
      <c r="Q725" s="16">
        <v>-0.71</v>
      </c>
      <c r="R725" s="16">
        <f t="shared" si="82"/>
        <v>-1.0000000000000009E-2</v>
      </c>
      <c r="S725" s="16"/>
      <c r="T725" s="16"/>
      <c r="U725" s="16"/>
      <c r="V725" s="16"/>
      <c r="W725" s="16"/>
    </row>
    <row r="726" spans="1:23" x14ac:dyDescent="0.3">
      <c r="A726" s="19" t="str">
        <f>IF(K726="","",MAX($A$15:A725)+1)</f>
        <v/>
      </c>
      <c r="B726" s="19">
        <v>3</v>
      </c>
      <c r="C726" s="19" t="str">
        <f t="shared" si="83"/>
        <v/>
      </c>
      <c r="D726" s="19" t="str">
        <f>IF(INDEX([1]DataVD!$K$166:$K$242,MATCH($J726,[1]DataVD!$I$166:$I$242,0),1)=$M726,2,"")</f>
        <v/>
      </c>
      <c r="E726" s="19">
        <f t="shared" si="84"/>
        <v>3</v>
      </c>
      <c r="F726" s="19" t="str">
        <f t="shared" si="85"/>
        <v/>
      </c>
      <c r="G726" s="19" t="str">
        <f t="shared" si="86"/>
        <v/>
      </c>
      <c r="H726" s="19" t="str">
        <f>IF(INDEX([1]DataVD!$L$166:$L$242,MATCH($J726,[1]DataVD!$I$166:$I$242,0),1)=$M726,5,"")</f>
        <v/>
      </c>
      <c r="I726" s="25" t="str">
        <f t="shared" si="87"/>
        <v/>
      </c>
      <c r="J726" s="18" t="s">
        <v>113</v>
      </c>
      <c r="K726" s="14"/>
      <c r="L726" s="16" t="s">
        <v>31</v>
      </c>
      <c r="M726" s="16">
        <v>6.15</v>
      </c>
      <c r="N726" s="16">
        <v>6.18</v>
      </c>
      <c r="O726" s="16">
        <f t="shared" si="81"/>
        <v>2.9999999999999361E-2</v>
      </c>
      <c r="P726" s="16">
        <v>-1.01</v>
      </c>
      <c r="Q726" s="16">
        <v>-1.01</v>
      </c>
      <c r="R726" s="16">
        <f t="shared" si="82"/>
        <v>0</v>
      </c>
      <c r="S726" s="16"/>
      <c r="T726" s="16"/>
      <c r="U726" s="16"/>
      <c r="V726" s="16"/>
      <c r="W726" s="16"/>
    </row>
    <row r="727" spans="1:23" hidden="1" x14ac:dyDescent="0.3">
      <c r="A727" s="19" t="str">
        <f>IF(K727="","",MAX($A$15:A726)+1)</f>
        <v/>
      </c>
      <c r="B727" s="19">
        <v>2</v>
      </c>
      <c r="C727" s="19" t="str">
        <f t="shared" si="83"/>
        <v/>
      </c>
      <c r="D727" s="19" t="str">
        <f>IF(INDEX([1]DataVD!$K$166:$K$242,MATCH($J727,[1]DataVD!$I$166:$I$242,0),1)=$M727,2,"")</f>
        <v/>
      </c>
      <c r="E727" s="19" t="str">
        <f t="shared" si="84"/>
        <v/>
      </c>
      <c r="F727" s="19" t="str">
        <f t="shared" si="85"/>
        <v/>
      </c>
      <c r="G727" s="19" t="str">
        <f t="shared" si="86"/>
        <v/>
      </c>
      <c r="H727" s="19" t="str">
        <f>IF(INDEX([1]DataVD!$L$166:$L$242,MATCH($J727,[1]DataVD!$I$166:$I$242,0),1)=$M727,5,"")</f>
        <v/>
      </c>
      <c r="I727" s="25" t="str">
        <f t="shared" si="87"/>
        <v/>
      </c>
      <c r="J727" s="18" t="s">
        <v>113</v>
      </c>
      <c r="K727" s="14"/>
      <c r="L727" s="16" t="s">
        <v>31</v>
      </c>
      <c r="M727" s="16">
        <v>4.09</v>
      </c>
      <c r="N727" s="16">
        <v>4.13</v>
      </c>
      <c r="O727" s="16">
        <f t="shared" si="81"/>
        <v>4.0000000000000036E-2</v>
      </c>
      <c r="P727" s="16">
        <v>-0.9</v>
      </c>
      <c r="Q727" s="16">
        <v>-0.89</v>
      </c>
      <c r="R727" s="16">
        <f t="shared" si="82"/>
        <v>-1.0000000000000009E-2</v>
      </c>
      <c r="S727" s="16"/>
      <c r="T727" s="16"/>
      <c r="U727" s="16"/>
      <c r="V727" s="16"/>
      <c r="W727" s="16"/>
    </row>
    <row r="728" spans="1:23" hidden="1" x14ac:dyDescent="0.3">
      <c r="A728" s="19" t="str">
        <f>IF(K728="","",MAX($A$15:A727)+1)</f>
        <v/>
      </c>
      <c r="B728" s="19">
        <v>1</v>
      </c>
      <c r="C728" s="19" t="str">
        <f t="shared" si="83"/>
        <v/>
      </c>
      <c r="D728" s="19" t="str">
        <f>IF(INDEX([1]DataVD!$K$166:$K$242,MATCH($J728,[1]DataVD!$I$166:$I$242,0),1)=$M728,2,"")</f>
        <v/>
      </c>
      <c r="E728" s="19" t="str">
        <f t="shared" si="84"/>
        <v/>
      </c>
      <c r="F728" s="19" t="str">
        <f t="shared" si="85"/>
        <v/>
      </c>
      <c r="G728" s="19" t="str">
        <f t="shared" si="86"/>
        <v/>
      </c>
      <c r="H728" s="19" t="str">
        <f>IF(INDEX([1]DataVD!$L$166:$L$242,MATCH($J728,[1]DataVD!$I$166:$I$242,0),1)=$M728,5,"")</f>
        <v/>
      </c>
      <c r="I728" s="25" t="str">
        <f t="shared" si="87"/>
        <v/>
      </c>
      <c r="J728" s="18" t="s">
        <v>113</v>
      </c>
      <c r="K728" s="14"/>
      <c r="L728" s="16" t="s">
        <v>31</v>
      </c>
      <c r="M728" s="16">
        <v>3.39</v>
      </c>
      <c r="N728" s="16">
        <v>3.35</v>
      </c>
      <c r="O728" s="16">
        <f t="shared" si="81"/>
        <v>-4.0000000000000036E-2</v>
      </c>
      <c r="P728" s="16">
        <v>0.73</v>
      </c>
      <c r="Q728" s="16">
        <v>0.74</v>
      </c>
      <c r="R728" s="16">
        <f t="shared" si="82"/>
        <v>1.0000000000000009E-2</v>
      </c>
      <c r="S728" s="16"/>
      <c r="T728" s="16"/>
      <c r="U728" s="16"/>
      <c r="V728" s="16"/>
      <c r="W728" s="16"/>
    </row>
    <row r="729" spans="1:23" x14ac:dyDescent="0.3">
      <c r="A729" s="19" t="str">
        <f>IF(K729="","",MAX($A$15:A728)+1)</f>
        <v/>
      </c>
      <c r="B729" s="19">
        <v>0</v>
      </c>
      <c r="C729" s="19" t="str">
        <f t="shared" si="83"/>
        <v/>
      </c>
      <c r="D729" s="19" t="str">
        <f>IF(INDEX([1]DataVD!$K$166:$K$242,MATCH($J729,[1]DataVD!$I$166:$I$242,0),1)=$M729,2,"")</f>
        <v/>
      </c>
      <c r="E729" s="19" t="str">
        <f t="shared" si="84"/>
        <v/>
      </c>
      <c r="F729" s="19">
        <f t="shared" si="85"/>
        <v>0</v>
      </c>
      <c r="G729" s="19" t="str">
        <f t="shared" si="86"/>
        <v/>
      </c>
      <c r="H729" s="19" t="str">
        <f>IF(INDEX([1]DataVD!$L$166:$L$242,MATCH($J729,[1]DataVD!$I$166:$I$242,0),1)=$M729,5,"")</f>
        <v/>
      </c>
      <c r="I729" s="25" t="str">
        <f t="shared" si="87"/>
        <v/>
      </c>
      <c r="J729" s="18" t="s">
        <v>113</v>
      </c>
      <c r="K729" s="14"/>
      <c r="L729" s="16" t="s">
        <v>32</v>
      </c>
      <c r="M729" s="16">
        <v>0</v>
      </c>
      <c r="N729" s="16">
        <v>0</v>
      </c>
      <c r="O729" s="16">
        <f t="shared" si="81"/>
        <v>0</v>
      </c>
      <c r="P729" s="16">
        <v>0.78</v>
      </c>
      <c r="Q729" s="16">
        <v>0.79</v>
      </c>
      <c r="R729" s="16">
        <f t="shared" si="82"/>
        <v>1.0000000000000009E-2</v>
      </c>
      <c r="S729" s="16"/>
      <c r="T729" s="16"/>
      <c r="U729" s="16"/>
      <c r="V729" s="16"/>
      <c r="W729" s="16"/>
    </row>
    <row r="730" spans="1:23" x14ac:dyDescent="0.3">
      <c r="A730" s="19" t="str">
        <f>IF(K730="","",MAX($A$15:A729)+1)</f>
        <v/>
      </c>
      <c r="B730" s="19">
        <v>1</v>
      </c>
      <c r="C730" s="19" t="str">
        <f t="shared" si="83"/>
        <v/>
      </c>
      <c r="D730" s="19" t="str">
        <f>IF(INDEX([1]DataVD!$K$166:$K$242,MATCH($J730,[1]DataVD!$I$166:$I$242,0),1)=$M730,2,"")</f>
        <v/>
      </c>
      <c r="E730" s="19" t="str">
        <f t="shared" si="84"/>
        <v/>
      </c>
      <c r="F730" s="19" t="str">
        <f t="shared" si="85"/>
        <v/>
      </c>
      <c r="G730" s="19">
        <f t="shared" si="86"/>
        <v>4</v>
      </c>
      <c r="H730" s="19" t="str">
        <f>IF(INDEX([1]DataVD!$L$166:$L$242,MATCH($J730,[1]DataVD!$I$166:$I$242,0),1)=$M730,5,"")</f>
        <v/>
      </c>
      <c r="I730" s="25" t="str">
        <f t="shared" si="87"/>
        <v/>
      </c>
      <c r="J730" s="18" t="s">
        <v>113</v>
      </c>
      <c r="K730" s="14"/>
      <c r="L730" s="16" t="s">
        <v>33</v>
      </c>
      <c r="M730" s="16">
        <v>3.8</v>
      </c>
      <c r="N730" s="16">
        <v>3.75</v>
      </c>
      <c r="O730" s="16">
        <f t="shared" si="81"/>
        <v>-4.9999999999999822E-2</v>
      </c>
      <c r="P730" s="16">
        <v>0.56000000000000005</v>
      </c>
      <c r="Q730" s="16">
        <v>0.56000000000000005</v>
      </c>
      <c r="R730" s="16">
        <f t="shared" si="82"/>
        <v>0</v>
      </c>
      <c r="S730" s="16"/>
      <c r="T730" s="16"/>
      <c r="U730" s="16"/>
      <c r="V730" s="16"/>
      <c r="W730" s="16"/>
    </row>
    <row r="731" spans="1:23" x14ac:dyDescent="0.3">
      <c r="A731" s="19" t="str">
        <f>IF(K731="","",MAX($A$15:A730)+1)</f>
        <v/>
      </c>
      <c r="B731" s="19">
        <v>2</v>
      </c>
      <c r="C731" s="19" t="str">
        <f t="shared" si="83"/>
        <v/>
      </c>
      <c r="D731" s="19" t="str">
        <f>IF(INDEX([1]DataVD!$K$166:$K$242,MATCH($J731,[1]DataVD!$I$166:$I$242,0),1)=$M731,2,"")</f>
        <v/>
      </c>
      <c r="E731" s="19" t="str">
        <f t="shared" si="84"/>
        <v/>
      </c>
      <c r="F731" s="19" t="str">
        <f t="shared" si="85"/>
        <v/>
      </c>
      <c r="G731" s="19" t="str">
        <f t="shared" si="86"/>
        <v/>
      </c>
      <c r="H731" s="19">
        <f>IF(INDEX([1]DataVD!$L$166:$L$242,MATCH($J731,[1]DataVD!$I$166:$I$242,0),1)=$M731,5,"")</f>
        <v>5</v>
      </c>
      <c r="I731" s="25" t="str">
        <f t="shared" si="87"/>
        <v/>
      </c>
      <c r="J731" s="18" t="s">
        <v>113</v>
      </c>
      <c r="K731" s="14"/>
      <c r="L731" s="16" t="s">
        <v>33</v>
      </c>
      <c r="M731" s="16">
        <v>4.0999999999999996</v>
      </c>
      <c r="N731" s="16">
        <v>4.09</v>
      </c>
      <c r="O731" s="16">
        <f t="shared" si="81"/>
        <v>-9.9999999999997868E-3</v>
      </c>
      <c r="P731" s="16">
        <v>0.85</v>
      </c>
      <c r="Q731" s="16">
        <v>0.84</v>
      </c>
      <c r="R731" s="16">
        <f t="shared" si="82"/>
        <v>-1.0000000000000009E-2</v>
      </c>
      <c r="S731" s="16"/>
      <c r="T731" s="16"/>
      <c r="U731" s="16"/>
      <c r="V731" s="16"/>
      <c r="W731" s="16"/>
    </row>
    <row r="732" spans="1:23" x14ac:dyDescent="0.3">
      <c r="A732" s="19" t="str">
        <f>IF(K732="","",MAX($A$15:A731)+1)</f>
        <v/>
      </c>
      <c r="B732" s="19">
        <v>3</v>
      </c>
      <c r="C732" s="19" t="str">
        <f t="shared" si="83"/>
        <v/>
      </c>
      <c r="D732" s="19" t="str">
        <f>IF(INDEX([1]DataVD!$K$166:$K$242,MATCH($J732,[1]DataVD!$I$166:$I$242,0),1)=$M732,2,"")</f>
        <v/>
      </c>
      <c r="E732" s="19" t="str">
        <f t="shared" si="84"/>
        <v/>
      </c>
      <c r="F732" s="19" t="str">
        <f t="shared" si="85"/>
        <v/>
      </c>
      <c r="G732" s="19" t="str">
        <f t="shared" si="86"/>
        <v/>
      </c>
      <c r="H732" s="19" t="str">
        <f>IF(INDEX([1]DataVD!$L$166:$L$242,MATCH($J732,[1]DataVD!$I$166:$I$242,0),1)=$M732,5,"")</f>
        <v/>
      </c>
      <c r="I732" s="25">
        <f t="shared" si="87"/>
        <v>6</v>
      </c>
      <c r="J732" s="18" t="s">
        <v>113</v>
      </c>
      <c r="K732" s="14"/>
      <c r="L732" s="16" t="s">
        <v>33</v>
      </c>
      <c r="M732" s="16">
        <v>2.1</v>
      </c>
      <c r="N732" s="16">
        <v>2.15</v>
      </c>
      <c r="O732" s="16">
        <f t="shared" si="81"/>
        <v>4.9999999999999822E-2</v>
      </c>
      <c r="P732" s="16">
        <v>0.96</v>
      </c>
      <c r="Q732" s="16">
        <v>0.97</v>
      </c>
      <c r="R732" s="16">
        <f t="shared" si="82"/>
        <v>1.0000000000000009E-2</v>
      </c>
      <c r="S732" s="16"/>
      <c r="T732" s="16"/>
      <c r="U732" s="16"/>
      <c r="V732" s="16"/>
      <c r="W732" s="16"/>
    </row>
    <row r="733" spans="1:23" x14ac:dyDescent="0.3">
      <c r="A733" s="18">
        <f>IF(K733="","",MAX($A$15:A732)+1)</f>
        <v>67</v>
      </c>
      <c r="B733" s="18">
        <v>7</v>
      </c>
      <c r="C733" s="18">
        <f t="shared" si="83"/>
        <v>1</v>
      </c>
      <c r="D733" s="18" t="str">
        <f>IF(INDEX([1]DataVD!$K$166:$K$242,MATCH($J733,[1]DataVD!$I$166:$I$242,0),1)=$M733,2,"")</f>
        <v/>
      </c>
      <c r="E733" s="18" t="str">
        <f t="shared" si="84"/>
        <v/>
      </c>
      <c r="F733" s="18" t="str">
        <f t="shared" si="85"/>
        <v/>
      </c>
      <c r="G733" s="18" t="str">
        <f t="shared" si="86"/>
        <v/>
      </c>
      <c r="H733" s="18" t="str">
        <f>IF(INDEX([1]DataVD!$L$166:$L$242,MATCH($J733,[1]DataVD!$I$166:$I$242,0),1)=$M733,5,"")</f>
        <v/>
      </c>
      <c r="I733" s="25" t="str">
        <f t="shared" si="87"/>
        <v/>
      </c>
      <c r="J733" s="18" t="s">
        <v>44</v>
      </c>
      <c r="K733" s="12">
        <v>1167.1400000000001</v>
      </c>
      <c r="L733" s="13" t="s">
        <v>31</v>
      </c>
      <c r="M733" s="13">
        <v>3.56</v>
      </c>
      <c r="N733" s="13">
        <v>3.56</v>
      </c>
      <c r="O733" s="13">
        <f t="shared" si="81"/>
        <v>0</v>
      </c>
      <c r="P733" s="13">
        <v>-0.64</v>
      </c>
      <c r="Q733" s="13">
        <v>-0.65</v>
      </c>
      <c r="R733" s="13">
        <f t="shared" si="82"/>
        <v>1.0000000000000009E-2</v>
      </c>
      <c r="S733" s="13">
        <v>1.34</v>
      </c>
      <c r="T733" s="13">
        <v>15.05</v>
      </c>
      <c r="U733" s="13">
        <v>4.8600000000000003</v>
      </c>
      <c r="V733" s="13">
        <v>3.83</v>
      </c>
      <c r="W733" s="13"/>
    </row>
    <row r="734" spans="1:23" hidden="1" x14ac:dyDescent="0.3">
      <c r="A734" s="18" t="str">
        <f>IF(K734="","",MAX($A$15:A733)+1)</f>
        <v/>
      </c>
      <c r="B734" s="18">
        <v>6</v>
      </c>
      <c r="C734" s="18" t="str">
        <f t="shared" si="83"/>
        <v/>
      </c>
      <c r="D734" s="18" t="str">
        <f>IF(INDEX([1]DataVD!$K$166:$K$242,MATCH($J734,[1]DataVD!$I$166:$I$242,0),1)=$M734,2,"")</f>
        <v/>
      </c>
      <c r="E734" s="18" t="str">
        <f t="shared" si="84"/>
        <v/>
      </c>
      <c r="F734" s="18" t="str">
        <f t="shared" si="85"/>
        <v/>
      </c>
      <c r="G734" s="18" t="str">
        <f t="shared" si="86"/>
        <v/>
      </c>
      <c r="H734" s="18" t="str">
        <f>IF(INDEX([1]DataVD!$L$166:$L$242,MATCH($J734,[1]DataVD!$I$166:$I$242,0),1)=$M734,5,"")</f>
        <v/>
      </c>
      <c r="I734" s="25" t="str">
        <f t="shared" si="87"/>
        <v/>
      </c>
      <c r="J734" s="18" t="s">
        <v>44</v>
      </c>
      <c r="K734" s="11"/>
      <c r="L734" s="13" t="s">
        <v>31</v>
      </c>
      <c r="M734" s="13">
        <v>4.51</v>
      </c>
      <c r="N734" s="13">
        <v>4.53</v>
      </c>
      <c r="O734" s="13">
        <f t="shared" si="81"/>
        <v>2.0000000000000462E-2</v>
      </c>
      <c r="P734" s="13">
        <v>-0.65</v>
      </c>
      <c r="Q734" s="13">
        <v>-0.64</v>
      </c>
      <c r="R734" s="13">
        <f t="shared" si="82"/>
        <v>-1.0000000000000009E-2</v>
      </c>
      <c r="S734" s="13"/>
      <c r="T734" s="13"/>
      <c r="U734" s="13"/>
      <c r="V734" s="13"/>
      <c r="W734" s="13"/>
    </row>
    <row r="735" spans="1:23" x14ac:dyDescent="0.3">
      <c r="A735" s="18" t="str">
        <f>IF(K735="","",MAX($A$15:A734)+1)</f>
        <v/>
      </c>
      <c r="B735" s="18">
        <v>5</v>
      </c>
      <c r="C735" s="18" t="str">
        <f t="shared" si="83"/>
        <v/>
      </c>
      <c r="D735" s="18">
        <f>IF(INDEX([1]DataVD!$K$166:$K$242,MATCH($J735,[1]DataVD!$I$166:$I$242,0),1)=$M735,2,"")</f>
        <v>2</v>
      </c>
      <c r="E735" s="18" t="str">
        <f t="shared" si="84"/>
        <v/>
      </c>
      <c r="F735" s="18" t="str">
        <f t="shared" si="85"/>
        <v/>
      </c>
      <c r="G735" s="18" t="str">
        <f t="shared" si="86"/>
        <v/>
      </c>
      <c r="H735" s="18" t="str">
        <f>IF(INDEX([1]DataVD!$L$166:$L$242,MATCH($J735,[1]DataVD!$I$166:$I$242,0),1)=$M735,5,"")</f>
        <v/>
      </c>
      <c r="I735" s="25" t="str">
        <f t="shared" si="87"/>
        <v/>
      </c>
      <c r="J735" s="18" t="s">
        <v>44</v>
      </c>
      <c r="K735" s="11"/>
      <c r="L735" s="13" t="s">
        <v>31</v>
      </c>
      <c r="M735" s="13">
        <v>4.8600000000000003</v>
      </c>
      <c r="N735" s="13">
        <v>4.87</v>
      </c>
      <c r="O735" s="13">
        <f t="shared" si="81"/>
        <v>9.9999999999997868E-3</v>
      </c>
      <c r="P735" s="13">
        <v>0.34</v>
      </c>
      <c r="Q735" s="13">
        <v>0.35</v>
      </c>
      <c r="R735" s="13">
        <f t="shared" si="82"/>
        <v>9.9999999999999534E-3</v>
      </c>
      <c r="S735" s="13"/>
      <c r="T735" s="13"/>
      <c r="U735" s="13"/>
      <c r="V735" s="13"/>
      <c r="W735" s="13"/>
    </row>
    <row r="736" spans="1:23" x14ac:dyDescent="0.3">
      <c r="A736" s="18" t="str">
        <f>IF(K736="","",MAX($A$15:A735)+1)</f>
        <v/>
      </c>
      <c r="B736" s="18">
        <v>4</v>
      </c>
      <c r="C736" s="18" t="str">
        <f t="shared" si="83"/>
        <v/>
      </c>
      <c r="D736" s="18" t="str">
        <f>IF(INDEX([1]DataVD!$K$166:$K$242,MATCH($J736,[1]DataVD!$I$166:$I$242,0),1)=$M736,2,"")</f>
        <v/>
      </c>
      <c r="E736" s="18">
        <f t="shared" si="84"/>
        <v>3</v>
      </c>
      <c r="F736" s="18" t="str">
        <f t="shared" si="85"/>
        <v/>
      </c>
      <c r="G736" s="18" t="str">
        <f t="shared" si="86"/>
        <v/>
      </c>
      <c r="H736" s="18" t="str">
        <f>IF(INDEX([1]DataVD!$L$166:$L$242,MATCH($J736,[1]DataVD!$I$166:$I$242,0),1)=$M736,5,"")</f>
        <v/>
      </c>
      <c r="I736" s="25" t="str">
        <f t="shared" si="87"/>
        <v/>
      </c>
      <c r="J736" s="18" t="s">
        <v>44</v>
      </c>
      <c r="K736" s="11"/>
      <c r="L736" s="13" t="s">
        <v>31</v>
      </c>
      <c r="M736" s="13">
        <v>4.76</v>
      </c>
      <c r="N736" s="13">
        <v>4.7300000000000004</v>
      </c>
      <c r="O736" s="13">
        <f t="shared" si="81"/>
        <v>-2.9999999999999361E-2</v>
      </c>
      <c r="P736" s="13">
        <v>-0.24</v>
      </c>
      <c r="Q736" s="13">
        <v>-0.23</v>
      </c>
      <c r="R736" s="13">
        <f t="shared" si="82"/>
        <v>-9.9999999999999811E-3</v>
      </c>
      <c r="S736" s="13"/>
      <c r="T736" s="13"/>
      <c r="U736" s="13"/>
      <c r="V736" s="13"/>
      <c r="W736" s="13"/>
    </row>
    <row r="737" spans="1:23" hidden="1" x14ac:dyDescent="0.3">
      <c r="A737" s="18" t="str">
        <f>IF(K737="","",MAX($A$15:A736)+1)</f>
        <v/>
      </c>
      <c r="B737" s="18">
        <v>3</v>
      </c>
      <c r="C737" s="18" t="str">
        <f t="shared" si="83"/>
        <v/>
      </c>
      <c r="D737" s="18" t="str">
        <f>IF(INDEX([1]DataVD!$K$166:$K$242,MATCH($J737,[1]DataVD!$I$166:$I$242,0),1)=$M737,2,"")</f>
        <v/>
      </c>
      <c r="E737" s="18" t="str">
        <f t="shared" si="84"/>
        <v/>
      </c>
      <c r="F737" s="18" t="str">
        <f t="shared" si="85"/>
        <v/>
      </c>
      <c r="G737" s="18" t="str">
        <f t="shared" si="86"/>
        <v/>
      </c>
      <c r="H737" s="18" t="str">
        <f>IF(INDEX([1]DataVD!$L$166:$L$242,MATCH($J737,[1]DataVD!$I$166:$I$242,0),1)=$M737,5,"")</f>
        <v/>
      </c>
      <c r="I737" s="25" t="str">
        <f t="shared" si="87"/>
        <v/>
      </c>
      <c r="J737" s="18" t="s">
        <v>44</v>
      </c>
      <c r="K737" s="11"/>
      <c r="L737" s="13" t="s">
        <v>31</v>
      </c>
      <c r="M737" s="13">
        <v>4.51</v>
      </c>
      <c r="N737" s="13">
        <v>4.4800000000000004</v>
      </c>
      <c r="O737" s="13">
        <f t="shared" si="81"/>
        <v>-2.9999999999999361E-2</v>
      </c>
      <c r="P737" s="13">
        <v>-0.95</v>
      </c>
      <c r="Q737" s="13">
        <v>-0.93</v>
      </c>
      <c r="R737" s="13">
        <f t="shared" si="82"/>
        <v>-1.9999999999999907E-2</v>
      </c>
      <c r="S737" s="13"/>
      <c r="T737" s="13"/>
      <c r="U737" s="13"/>
      <c r="V737" s="13"/>
      <c r="W737" s="13"/>
    </row>
    <row r="738" spans="1:23" hidden="1" x14ac:dyDescent="0.3">
      <c r="A738" s="18" t="str">
        <f>IF(K738="","",MAX($A$15:A737)+1)</f>
        <v/>
      </c>
      <c r="B738" s="18">
        <v>2</v>
      </c>
      <c r="C738" s="18" t="str">
        <f t="shared" si="83"/>
        <v/>
      </c>
      <c r="D738" s="18" t="str">
        <f>IF(INDEX([1]DataVD!$K$166:$K$242,MATCH($J738,[1]DataVD!$I$166:$I$242,0),1)=$M738,2,"")</f>
        <v/>
      </c>
      <c r="E738" s="18" t="str">
        <f t="shared" si="84"/>
        <v/>
      </c>
      <c r="F738" s="18" t="str">
        <f t="shared" si="85"/>
        <v/>
      </c>
      <c r="G738" s="18" t="str">
        <f t="shared" si="86"/>
        <v/>
      </c>
      <c r="H738" s="18" t="str">
        <f>IF(INDEX([1]DataVD!$L$166:$L$242,MATCH($J738,[1]DataVD!$I$166:$I$242,0),1)=$M738,5,"")</f>
        <v/>
      </c>
      <c r="I738" s="25" t="str">
        <f t="shared" si="87"/>
        <v/>
      </c>
      <c r="J738" s="18" t="s">
        <v>44</v>
      </c>
      <c r="K738" s="11"/>
      <c r="L738" s="13" t="s">
        <v>31</v>
      </c>
      <c r="M738" s="13">
        <v>1.8</v>
      </c>
      <c r="N738" s="13">
        <v>1.76</v>
      </c>
      <c r="O738" s="13">
        <f t="shared" si="81"/>
        <v>-4.0000000000000036E-2</v>
      </c>
      <c r="P738" s="13">
        <v>-0.93</v>
      </c>
      <c r="Q738" s="13">
        <v>-0.95</v>
      </c>
      <c r="R738" s="13">
        <f t="shared" si="82"/>
        <v>1.9999999999999907E-2</v>
      </c>
      <c r="S738" s="13"/>
      <c r="T738" s="13"/>
      <c r="U738" s="13"/>
      <c r="V738" s="13"/>
      <c r="W738" s="13"/>
    </row>
    <row r="739" spans="1:23" hidden="1" x14ac:dyDescent="0.3">
      <c r="A739" s="18" t="str">
        <f>IF(K739="","",MAX($A$15:A738)+1)</f>
        <v/>
      </c>
      <c r="B739" s="18">
        <v>1</v>
      </c>
      <c r="C739" s="18" t="str">
        <f t="shared" si="83"/>
        <v/>
      </c>
      <c r="D739" s="18" t="str">
        <f>IF(INDEX([1]DataVD!$K$166:$K$242,MATCH($J739,[1]DataVD!$I$166:$I$242,0),1)=$M739,2,"")</f>
        <v/>
      </c>
      <c r="E739" s="18" t="str">
        <f t="shared" si="84"/>
        <v/>
      </c>
      <c r="F739" s="18" t="str">
        <f t="shared" si="85"/>
        <v/>
      </c>
      <c r="G739" s="18" t="str">
        <f t="shared" si="86"/>
        <v/>
      </c>
      <c r="H739" s="18" t="str">
        <f>IF(INDEX([1]DataVD!$L$166:$L$242,MATCH($J739,[1]DataVD!$I$166:$I$242,0),1)=$M739,5,"")</f>
        <v/>
      </c>
      <c r="I739" s="25" t="str">
        <f t="shared" si="87"/>
        <v/>
      </c>
      <c r="J739" s="18" t="s">
        <v>44</v>
      </c>
      <c r="K739" s="11"/>
      <c r="L739" s="13" t="s">
        <v>31</v>
      </c>
      <c r="M739" s="13">
        <v>1.34</v>
      </c>
      <c r="N739" s="13">
        <v>1.37</v>
      </c>
      <c r="O739" s="13">
        <f t="shared" si="81"/>
        <v>3.0000000000000027E-2</v>
      </c>
      <c r="P739" s="13">
        <v>0.72</v>
      </c>
      <c r="Q739" s="13">
        <v>0.72</v>
      </c>
      <c r="R739" s="13">
        <f t="shared" si="82"/>
        <v>0</v>
      </c>
      <c r="S739" s="13"/>
      <c r="T739" s="13"/>
      <c r="U739" s="13"/>
      <c r="V739" s="13"/>
      <c r="W739" s="13"/>
    </row>
    <row r="740" spans="1:23" x14ac:dyDescent="0.3">
      <c r="A740" s="18" t="str">
        <f>IF(K740="","",MAX($A$15:A739)+1)</f>
        <v/>
      </c>
      <c r="B740" s="18">
        <v>0</v>
      </c>
      <c r="C740" s="18" t="str">
        <f t="shared" si="83"/>
        <v/>
      </c>
      <c r="D740" s="18" t="str">
        <f>IF(INDEX([1]DataVD!$K$166:$K$242,MATCH($J740,[1]DataVD!$I$166:$I$242,0),1)=$M740,2,"")</f>
        <v/>
      </c>
      <c r="E740" s="18" t="str">
        <f t="shared" si="84"/>
        <v/>
      </c>
      <c r="F740" s="18">
        <f t="shared" si="85"/>
        <v>0</v>
      </c>
      <c r="G740" s="18" t="str">
        <f t="shared" si="86"/>
        <v/>
      </c>
      <c r="H740" s="18" t="str">
        <f>IF(INDEX([1]DataVD!$L$166:$L$242,MATCH($J740,[1]DataVD!$I$166:$I$242,0),1)=$M740,5,"")</f>
        <v/>
      </c>
      <c r="I740" s="25" t="str">
        <f t="shared" si="87"/>
        <v/>
      </c>
      <c r="J740" s="18" t="s">
        <v>44</v>
      </c>
      <c r="K740" s="11"/>
      <c r="L740" s="13" t="s">
        <v>32</v>
      </c>
      <c r="M740" s="13">
        <v>0</v>
      </c>
      <c r="N740" s="13">
        <v>0</v>
      </c>
      <c r="O740" s="13">
        <f t="shared" si="81"/>
        <v>0</v>
      </c>
      <c r="P740" s="13">
        <v>0.75</v>
      </c>
      <c r="Q740" s="13">
        <v>0.75</v>
      </c>
      <c r="R740" s="13">
        <f t="shared" si="82"/>
        <v>0</v>
      </c>
      <c r="S740" s="13"/>
      <c r="T740" s="13"/>
      <c r="U740" s="13"/>
      <c r="V740" s="13"/>
      <c r="W740" s="13"/>
    </row>
    <row r="741" spans="1:23" x14ac:dyDescent="0.3">
      <c r="A741" s="18" t="str">
        <f>IF(K741="","",MAX($A$15:A740)+1)</f>
        <v/>
      </c>
      <c r="B741" s="18">
        <v>1</v>
      </c>
      <c r="C741" s="18" t="str">
        <f t="shared" si="83"/>
        <v/>
      </c>
      <c r="D741" s="18" t="str">
        <f>IF(INDEX([1]DataVD!$K$166:$K$242,MATCH($J741,[1]DataVD!$I$166:$I$242,0),1)=$M741,2,"")</f>
        <v/>
      </c>
      <c r="E741" s="18" t="str">
        <f t="shared" si="84"/>
        <v/>
      </c>
      <c r="F741" s="18" t="str">
        <f t="shared" si="85"/>
        <v/>
      </c>
      <c r="G741" s="18">
        <f t="shared" si="86"/>
        <v>4</v>
      </c>
      <c r="H741" s="18" t="str">
        <f>IF(INDEX([1]DataVD!$L$166:$L$242,MATCH($J741,[1]DataVD!$I$166:$I$242,0),1)=$M741,5,"")</f>
        <v/>
      </c>
      <c r="I741" s="25" t="str">
        <f t="shared" si="87"/>
        <v/>
      </c>
      <c r="J741" s="18" t="s">
        <v>44</v>
      </c>
      <c r="K741" s="11"/>
      <c r="L741" s="13" t="s">
        <v>33</v>
      </c>
      <c r="M741" s="13">
        <v>3.53</v>
      </c>
      <c r="N741" s="13">
        <v>3.49</v>
      </c>
      <c r="O741" s="13">
        <f t="shared" si="81"/>
        <v>-3.9999999999999591E-2</v>
      </c>
      <c r="P741" s="13">
        <v>0.72</v>
      </c>
      <c r="Q741" s="13">
        <v>0.7</v>
      </c>
      <c r="R741" s="13">
        <f t="shared" si="82"/>
        <v>-2.0000000000000018E-2</v>
      </c>
      <c r="S741" s="13"/>
      <c r="T741" s="13"/>
      <c r="U741" s="13"/>
      <c r="V741" s="13"/>
      <c r="W741" s="13"/>
    </row>
    <row r="742" spans="1:23" x14ac:dyDescent="0.3">
      <c r="A742" s="18" t="str">
        <f>IF(K742="","",MAX($A$15:A741)+1)</f>
        <v/>
      </c>
      <c r="B742" s="18">
        <v>2</v>
      </c>
      <c r="C742" s="18" t="str">
        <f t="shared" si="83"/>
        <v/>
      </c>
      <c r="D742" s="18" t="str">
        <f>IF(INDEX([1]DataVD!$K$166:$K$242,MATCH($J742,[1]DataVD!$I$166:$I$242,0),1)=$M742,2,"")</f>
        <v/>
      </c>
      <c r="E742" s="18" t="str">
        <f t="shared" si="84"/>
        <v/>
      </c>
      <c r="F742" s="18" t="str">
        <f t="shared" si="85"/>
        <v/>
      </c>
      <c r="G742" s="18" t="str">
        <f t="shared" si="86"/>
        <v/>
      </c>
      <c r="H742" s="18">
        <f>IF(INDEX([1]DataVD!$L$166:$L$242,MATCH($J742,[1]DataVD!$I$166:$I$242,0),1)=$M742,5,"")</f>
        <v>5</v>
      </c>
      <c r="I742" s="25" t="str">
        <f t="shared" si="87"/>
        <v/>
      </c>
      <c r="J742" s="18" t="s">
        <v>44</v>
      </c>
      <c r="K742" s="11"/>
      <c r="L742" s="13" t="s">
        <v>33</v>
      </c>
      <c r="M742" s="13">
        <v>3.83</v>
      </c>
      <c r="N742" s="13">
        <v>3.8</v>
      </c>
      <c r="O742" s="13">
        <f t="shared" si="81"/>
        <v>-3.0000000000000249E-2</v>
      </c>
      <c r="P742" s="13">
        <v>1.02</v>
      </c>
      <c r="Q742" s="13">
        <v>1</v>
      </c>
      <c r="R742" s="13">
        <f t="shared" si="82"/>
        <v>-2.0000000000000018E-2</v>
      </c>
      <c r="S742" s="13"/>
      <c r="T742" s="13"/>
      <c r="U742" s="13"/>
      <c r="V742" s="13"/>
      <c r="W742" s="13"/>
    </row>
    <row r="743" spans="1:23" x14ac:dyDescent="0.3">
      <c r="A743" s="18" t="str">
        <f>IF(K743="","",MAX($A$15:A742)+1)</f>
        <v/>
      </c>
      <c r="B743" s="18">
        <v>3</v>
      </c>
      <c r="C743" s="18" t="str">
        <f t="shared" si="83"/>
        <v/>
      </c>
      <c r="D743" s="18" t="str">
        <f>IF(INDEX([1]DataVD!$K$166:$K$242,MATCH($J743,[1]DataVD!$I$166:$I$242,0),1)=$M743,2,"")</f>
        <v/>
      </c>
      <c r="E743" s="18" t="str">
        <f t="shared" si="84"/>
        <v/>
      </c>
      <c r="F743" s="18" t="str">
        <f t="shared" si="85"/>
        <v/>
      </c>
      <c r="G743" s="18" t="str">
        <f t="shared" si="86"/>
        <v/>
      </c>
      <c r="H743" s="18" t="str">
        <f>IF(INDEX([1]DataVD!$L$166:$L$242,MATCH($J743,[1]DataVD!$I$166:$I$242,0),1)=$M743,5,"")</f>
        <v/>
      </c>
      <c r="I743" s="25">
        <f t="shared" si="87"/>
        <v>6</v>
      </c>
      <c r="J743" s="18" t="s">
        <v>44</v>
      </c>
      <c r="K743" s="11"/>
      <c r="L743" s="13" t="s">
        <v>33</v>
      </c>
      <c r="M743" s="13">
        <v>1.83</v>
      </c>
      <c r="N743" s="13">
        <v>1.85</v>
      </c>
      <c r="O743" s="13">
        <f t="shared" si="81"/>
        <v>2.0000000000000018E-2</v>
      </c>
      <c r="P743" s="13">
        <v>1.04</v>
      </c>
      <c r="Q743" s="13">
        <v>1.04</v>
      </c>
      <c r="R743" s="13">
        <f t="shared" si="82"/>
        <v>0</v>
      </c>
      <c r="S743" s="13"/>
      <c r="T743" s="13"/>
      <c r="U743" s="13"/>
      <c r="V743" s="13"/>
      <c r="W743" s="13"/>
    </row>
    <row r="744" spans="1:23" x14ac:dyDescent="0.3">
      <c r="A744" s="19">
        <f>IF(K744="","",MAX($A$15:A743)+1)</f>
        <v>68</v>
      </c>
      <c r="B744" s="19">
        <v>6</v>
      </c>
      <c r="C744" s="19">
        <f t="shared" si="83"/>
        <v>1</v>
      </c>
      <c r="D744" s="19" t="str">
        <f>IF(INDEX([1]DataVD!$K$166:$K$242,MATCH($J744,[1]DataVD!$I$166:$I$242,0),1)=$M744,2,"")</f>
        <v/>
      </c>
      <c r="E744" s="19" t="str">
        <f t="shared" si="84"/>
        <v/>
      </c>
      <c r="F744" s="19" t="str">
        <f t="shared" si="85"/>
        <v/>
      </c>
      <c r="G744" s="19" t="str">
        <f t="shared" si="86"/>
        <v/>
      </c>
      <c r="H744" s="19" t="str">
        <f>IF(INDEX([1]DataVD!$L$166:$L$242,MATCH($J744,[1]DataVD!$I$166:$I$242,0),1)=$M744,5,"")</f>
        <v/>
      </c>
      <c r="I744" s="25" t="str">
        <f t="shared" si="87"/>
        <v/>
      </c>
      <c r="J744" s="18" t="s">
        <v>114</v>
      </c>
      <c r="K744" s="15">
        <v>1180</v>
      </c>
      <c r="L744" s="16" t="s">
        <v>31</v>
      </c>
      <c r="M744" s="16">
        <v>2.34</v>
      </c>
      <c r="N744" s="16">
        <v>2.31</v>
      </c>
      <c r="O744" s="16">
        <f t="shared" si="81"/>
        <v>-2.9999999999999805E-2</v>
      </c>
      <c r="P744" s="16">
        <v>0.5</v>
      </c>
      <c r="Q744" s="16">
        <v>0.5</v>
      </c>
      <c r="R744" s="16">
        <f t="shared" si="82"/>
        <v>0</v>
      </c>
      <c r="S744" s="16">
        <v>6.09</v>
      </c>
      <c r="T744" s="16">
        <v>15.37</v>
      </c>
      <c r="U744" s="16">
        <v>4.0999999999999996</v>
      </c>
      <c r="V744" s="16">
        <v>6.04</v>
      </c>
      <c r="W744" s="16"/>
    </row>
    <row r="745" spans="1:23" hidden="1" x14ac:dyDescent="0.3">
      <c r="A745" s="19" t="str">
        <f>IF(K745="","",MAX($A$15:A744)+1)</f>
        <v/>
      </c>
      <c r="B745" s="19">
        <v>5</v>
      </c>
      <c r="C745" s="19" t="str">
        <f t="shared" si="83"/>
        <v/>
      </c>
      <c r="D745" s="19" t="str">
        <f>IF(INDEX([1]DataVD!$K$166:$K$242,MATCH($J745,[1]DataVD!$I$166:$I$242,0),1)=$M745,2,"")</f>
        <v/>
      </c>
      <c r="E745" s="19" t="str">
        <f t="shared" si="84"/>
        <v/>
      </c>
      <c r="F745" s="19" t="str">
        <f t="shared" si="85"/>
        <v/>
      </c>
      <c r="G745" s="19" t="str">
        <f t="shared" si="86"/>
        <v/>
      </c>
      <c r="H745" s="19" t="str">
        <f>IF(INDEX([1]DataVD!$L$166:$L$242,MATCH($J745,[1]DataVD!$I$166:$I$242,0),1)=$M745,5,"")</f>
        <v/>
      </c>
      <c r="I745" s="25" t="str">
        <f t="shared" si="87"/>
        <v/>
      </c>
      <c r="J745" s="18" t="s">
        <v>114</v>
      </c>
      <c r="K745" s="14"/>
      <c r="L745" s="16" t="s">
        <v>31</v>
      </c>
      <c r="M745" s="16">
        <v>2.46</v>
      </c>
      <c r="N745" s="16">
        <v>2.46</v>
      </c>
      <c r="O745" s="16">
        <f t="shared" si="81"/>
        <v>0</v>
      </c>
      <c r="P745" s="16">
        <v>0.84</v>
      </c>
      <c r="Q745" s="16">
        <v>0.85</v>
      </c>
      <c r="R745" s="16">
        <f t="shared" si="82"/>
        <v>1.0000000000000009E-2</v>
      </c>
      <c r="S745" s="16"/>
      <c r="T745" s="16"/>
      <c r="U745" s="16"/>
      <c r="V745" s="16"/>
      <c r="W745" s="16"/>
    </row>
    <row r="746" spans="1:23" x14ac:dyDescent="0.3">
      <c r="A746" s="19" t="str">
        <f>IF(K746="","",MAX($A$15:A745)+1)</f>
        <v/>
      </c>
      <c r="B746" s="19">
        <v>4</v>
      </c>
      <c r="C746" s="19" t="str">
        <f t="shared" si="83"/>
        <v/>
      </c>
      <c r="D746" s="19">
        <f>IF(INDEX([1]DataVD!$K$166:$K$242,MATCH($J746,[1]DataVD!$I$166:$I$242,0),1)=$M746,2,"")</f>
        <v>2</v>
      </c>
      <c r="E746" s="19" t="str">
        <f t="shared" si="84"/>
        <v/>
      </c>
      <c r="F746" s="19" t="str">
        <f t="shared" si="85"/>
        <v/>
      </c>
      <c r="G746" s="19" t="str">
        <f t="shared" si="86"/>
        <v/>
      </c>
      <c r="H746" s="19" t="str">
        <f>IF(INDEX([1]DataVD!$L$166:$L$242,MATCH($J746,[1]DataVD!$I$166:$I$242,0),1)=$M746,5,"")</f>
        <v/>
      </c>
      <c r="I746" s="25" t="str">
        <f t="shared" si="87"/>
        <v/>
      </c>
      <c r="J746" s="18" t="s">
        <v>114</v>
      </c>
      <c r="K746" s="14"/>
      <c r="L746" s="16" t="s">
        <v>31</v>
      </c>
      <c r="M746" s="16">
        <v>4.0999999999999996</v>
      </c>
      <c r="N746" s="16">
        <v>4.0999999999999996</v>
      </c>
      <c r="O746" s="16">
        <f t="shared" si="81"/>
        <v>0</v>
      </c>
      <c r="P746" s="16">
        <v>0.85</v>
      </c>
      <c r="Q746" s="16">
        <v>0.85</v>
      </c>
      <c r="R746" s="16">
        <f t="shared" si="82"/>
        <v>0</v>
      </c>
      <c r="S746" s="16"/>
      <c r="T746" s="16"/>
      <c r="U746" s="16"/>
      <c r="V746" s="16"/>
      <c r="W746" s="16"/>
    </row>
    <row r="747" spans="1:23" x14ac:dyDescent="0.3">
      <c r="A747" s="19" t="str">
        <f>IF(K747="","",MAX($A$15:A746)+1)</f>
        <v/>
      </c>
      <c r="B747" s="19">
        <v>3</v>
      </c>
      <c r="C747" s="19" t="str">
        <f t="shared" si="83"/>
        <v/>
      </c>
      <c r="D747" s="19" t="str">
        <f>IF(INDEX([1]DataVD!$K$166:$K$242,MATCH($J747,[1]DataVD!$I$166:$I$242,0),1)=$M747,2,"")</f>
        <v/>
      </c>
      <c r="E747" s="19">
        <f t="shared" si="84"/>
        <v>3</v>
      </c>
      <c r="F747" s="19" t="str">
        <f t="shared" si="85"/>
        <v/>
      </c>
      <c r="G747" s="19" t="str">
        <f t="shared" si="86"/>
        <v/>
      </c>
      <c r="H747" s="19" t="str">
        <f>IF(INDEX([1]DataVD!$L$166:$L$242,MATCH($J747,[1]DataVD!$I$166:$I$242,0),1)=$M747,5,"")</f>
        <v/>
      </c>
      <c r="I747" s="25" t="str">
        <f t="shared" si="87"/>
        <v/>
      </c>
      <c r="J747" s="18" t="s">
        <v>114</v>
      </c>
      <c r="K747" s="14"/>
      <c r="L747" s="16" t="s">
        <v>31</v>
      </c>
      <c r="M747" s="16">
        <v>3.8</v>
      </c>
      <c r="N747" s="16">
        <v>3.8</v>
      </c>
      <c r="O747" s="16">
        <f t="shared" si="81"/>
        <v>0</v>
      </c>
      <c r="P747" s="16">
        <v>0.54</v>
      </c>
      <c r="Q747" s="16">
        <v>0.53</v>
      </c>
      <c r="R747" s="16">
        <f t="shared" si="82"/>
        <v>-1.0000000000000009E-2</v>
      </c>
      <c r="S747" s="16"/>
      <c r="T747" s="16"/>
      <c r="U747" s="16"/>
      <c r="V747" s="16"/>
      <c r="W747" s="16"/>
    </row>
    <row r="748" spans="1:23" hidden="1" x14ac:dyDescent="0.3">
      <c r="A748" s="19" t="str">
        <f>IF(K748="","",MAX($A$15:A747)+1)</f>
        <v/>
      </c>
      <c r="B748" s="19">
        <v>2</v>
      </c>
      <c r="C748" s="19" t="str">
        <f t="shared" si="83"/>
        <v/>
      </c>
      <c r="D748" s="19" t="str">
        <f>IF(INDEX([1]DataVD!$K$166:$K$242,MATCH($J748,[1]DataVD!$I$166:$I$242,0),1)=$M748,2,"")</f>
        <v/>
      </c>
      <c r="E748" s="19" t="str">
        <f t="shared" si="84"/>
        <v/>
      </c>
      <c r="F748" s="19" t="str">
        <f t="shared" si="85"/>
        <v/>
      </c>
      <c r="G748" s="19" t="str">
        <f t="shared" si="86"/>
        <v/>
      </c>
      <c r="H748" s="19" t="str">
        <f>IF(INDEX([1]DataVD!$L$166:$L$242,MATCH($J748,[1]DataVD!$I$166:$I$242,0),1)=$M748,5,"")</f>
        <v/>
      </c>
      <c r="I748" s="25" t="str">
        <f t="shared" si="87"/>
        <v/>
      </c>
      <c r="J748" s="18" t="s">
        <v>114</v>
      </c>
      <c r="K748" s="14"/>
      <c r="L748" s="16" t="s">
        <v>31</v>
      </c>
      <c r="M748" s="16">
        <v>2.46</v>
      </c>
      <c r="N748" s="16">
        <v>2.4700000000000002</v>
      </c>
      <c r="O748" s="16">
        <f t="shared" si="81"/>
        <v>1.0000000000000231E-2</v>
      </c>
      <c r="P748" s="16">
        <v>0.54</v>
      </c>
      <c r="Q748" s="16">
        <v>0.54</v>
      </c>
      <c r="R748" s="16">
        <f t="shared" si="82"/>
        <v>0</v>
      </c>
      <c r="S748" s="16"/>
      <c r="T748" s="16"/>
      <c r="U748" s="16"/>
      <c r="V748" s="16"/>
      <c r="W748" s="16"/>
    </row>
    <row r="749" spans="1:23" hidden="1" x14ac:dyDescent="0.3">
      <c r="A749" s="19" t="str">
        <f>IF(K749="","",MAX($A$15:A748)+1)</f>
        <v/>
      </c>
      <c r="B749" s="19">
        <v>1</v>
      </c>
      <c r="C749" s="19" t="str">
        <f t="shared" si="83"/>
        <v/>
      </c>
      <c r="D749" s="19" t="str">
        <f>IF(INDEX([1]DataVD!$K$166:$K$242,MATCH($J749,[1]DataVD!$I$166:$I$242,0),1)=$M749,2,"")</f>
        <v/>
      </c>
      <c r="E749" s="19" t="str">
        <f t="shared" si="84"/>
        <v/>
      </c>
      <c r="F749" s="19" t="str">
        <f t="shared" si="85"/>
        <v/>
      </c>
      <c r="G749" s="19" t="str">
        <f t="shared" si="86"/>
        <v/>
      </c>
      <c r="H749" s="19" t="str">
        <f>IF(INDEX([1]DataVD!$L$166:$L$242,MATCH($J749,[1]DataVD!$I$166:$I$242,0),1)=$M749,5,"")</f>
        <v/>
      </c>
      <c r="I749" s="25" t="str">
        <f t="shared" si="87"/>
        <v/>
      </c>
      <c r="J749" s="18" t="s">
        <v>114</v>
      </c>
      <c r="K749" s="14"/>
      <c r="L749" s="16" t="s">
        <v>31</v>
      </c>
      <c r="M749" s="16">
        <v>1.97</v>
      </c>
      <c r="N749" s="16">
        <v>1.99</v>
      </c>
      <c r="O749" s="16">
        <f t="shared" si="81"/>
        <v>2.0000000000000018E-2</v>
      </c>
      <c r="P749" s="16">
        <v>-0.85</v>
      </c>
      <c r="Q749" s="16">
        <v>-0.83</v>
      </c>
      <c r="R749" s="16">
        <f t="shared" si="82"/>
        <v>-2.0000000000000018E-2</v>
      </c>
      <c r="S749" s="16"/>
      <c r="T749" s="16"/>
      <c r="U749" s="16"/>
      <c r="V749" s="16"/>
      <c r="W749" s="16"/>
    </row>
    <row r="750" spans="1:23" x14ac:dyDescent="0.3">
      <c r="A750" s="19" t="str">
        <f>IF(K750="","",MAX($A$15:A749)+1)</f>
        <v/>
      </c>
      <c r="B750" s="19">
        <v>0</v>
      </c>
      <c r="C750" s="19" t="str">
        <f t="shared" si="83"/>
        <v/>
      </c>
      <c r="D750" s="19" t="str">
        <f>IF(INDEX([1]DataVD!$K$166:$K$242,MATCH($J750,[1]DataVD!$I$166:$I$242,0),1)=$M750,2,"")</f>
        <v/>
      </c>
      <c r="E750" s="19" t="str">
        <f t="shared" si="84"/>
        <v/>
      </c>
      <c r="F750" s="19">
        <f t="shared" si="85"/>
        <v>0</v>
      </c>
      <c r="G750" s="19" t="str">
        <f t="shared" si="86"/>
        <v/>
      </c>
      <c r="H750" s="19" t="str">
        <f>IF(INDEX([1]DataVD!$L$166:$L$242,MATCH($J750,[1]DataVD!$I$166:$I$242,0),1)=$M750,5,"")</f>
        <v/>
      </c>
      <c r="I750" s="25" t="str">
        <f t="shared" si="87"/>
        <v/>
      </c>
      <c r="J750" s="18" t="s">
        <v>114</v>
      </c>
      <c r="K750" s="14"/>
      <c r="L750" s="16" t="s">
        <v>32</v>
      </c>
      <c r="M750" s="16">
        <v>0</v>
      </c>
      <c r="N750" s="16">
        <v>0</v>
      </c>
      <c r="O750" s="16">
        <f t="shared" si="81"/>
        <v>0</v>
      </c>
      <c r="P750" s="16">
        <v>-0.82</v>
      </c>
      <c r="Q750" s="16">
        <v>-0.83</v>
      </c>
      <c r="R750" s="16">
        <f t="shared" si="82"/>
        <v>1.0000000000000009E-2</v>
      </c>
      <c r="S750" s="16"/>
      <c r="T750" s="16"/>
      <c r="U750" s="16"/>
      <c r="V750" s="16"/>
      <c r="W750" s="16"/>
    </row>
    <row r="751" spans="1:23" hidden="1" x14ac:dyDescent="0.3">
      <c r="A751" s="19" t="str">
        <f>IF(K751="","",MAX($A$15:A750)+1)</f>
        <v/>
      </c>
      <c r="B751" s="19">
        <v>1</v>
      </c>
      <c r="C751" s="19" t="str">
        <f t="shared" si="83"/>
        <v/>
      </c>
      <c r="D751" s="19" t="str">
        <f>IF(INDEX([1]DataVD!$K$166:$K$242,MATCH($J751,[1]DataVD!$I$166:$I$242,0),1)=$M751,2,"")</f>
        <v/>
      </c>
      <c r="E751" s="19" t="str">
        <f t="shared" si="84"/>
        <v/>
      </c>
      <c r="F751" s="19" t="str">
        <f t="shared" si="85"/>
        <v/>
      </c>
      <c r="G751" s="19" t="str">
        <f t="shared" si="86"/>
        <v/>
      </c>
      <c r="H751" s="19" t="str">
        <f>IF(INDEX([1]DataVD!$L$166:$L$242,MATCH($J751,[1]DataVD!$I$166:$I$242,0),1)=$M751,5,"")</f>
        <v/>
      </c>
      <c r="I751" s="25" t="str">
        <f t="shared" si="87"/>
        <v/>
      </c>
      <c r="J751" s="18" t="s">
        <v>114</v>
      </c>
      <c r="K751" s="14"/>
      <c r="L751" s="16" t="s">
        <v>33</v>
      </c>
      <c r="M751" s="16">
        <v>2.73</v>
      </c>
      <c r="N751" s="16">
        <v>2.71</v>
      </c>
      <c r="O751" s="16">
        <f t="shared" si="81"/>
        <v>-2.0000000000000018E-2</v>
      </c>
      <c r="P751" s="16">
        <v>-0.76</v>
      </c>
      <c r="Q751" s="16">
        <v>-0.77</v>
      </c>
      <c r="R751" s="16">
        <f t="shared" si="82"/>
        <v>1.0000000000000009E-2</v>
      </c>
      <c r="S751" s="16"/>
      <c r="T751" s="16"/>
      <c r="U751" s="16"/>
      <c r="V751" s="16"/>
      <c r="W751" s="16"/>
    </row>
    <row r="752" spans="1:23" x14ac:dyDescent="0.3">
      <c r="A752" s="19" t="str">
        <f>IF(K752="","",MAX($A$15:A751)+1)</f>
        <v/>
      </c>
      <c r="B752" s="19">
        <v>2</v>
      </c>
      <c r="C752" s="19" t="str">
        <f t="shared" si="83"/>
        <v/>
      </c>
      <c r="D752" s="19" t="str">
        <f>IF(INDEX([1]DataVD!$K$166:$K$242,MATCH($J752,[1]DataVD!$I$166:$I$242,0),1)=$M752,2,"")</f>
        <v/>
      </c>
      <c r="E752" s="19" t="str">
        <f t="shared" si="84"/>
        <v/>
      </c>
      <c r="F752" s="19" t="str">
        <f t="shared" si="85"/>
        <v/>
      </c>
      <c r="G752" s="19">
        <f t="shared" si="86"/>
        <v>4</v>
      </c>
      <c r="H752" s="19" t="str">
        <f>IF(INDEX([1]DataVD!$L$166:$L$242,MATCH($J752,[1]DataVD!$I$166:$I$242,0),1)=$M752,5,"")</f>
        <v/>
      </c>
      <c r="I752" s="25" t="str">
        <f t="shared" si="87"/>
        <v/>
      </c>
      <c r="J752" s="18" t="s">
        <v>114</v>
      </c>
      <c r="K752" s="14"/>
      <c r="L752" s="16" t="s">
        <v>33</v>
      </c>
      <c r="M752" s="16">
        <v>5.74</v>
      </c>
      <c r="N752" s="16">
        <v>5.71</v>
      </c>
      <c r="O752" s="16">
        <f t="shared" si="81"/>
        <v>-3.0000000000000249E-2</v>
      </c>
      <c r="P752" s="16">
        <v>-0.75</v>
      </c>
      <c r="Q752" s="16">
        <v>-0.75</v>
      </c>
      <c r="R752" s="16">
        <f t="shared" si="82"/>
        <v>0</v>
      </c>
      <c r="S752" s="16"/>
      <c r="T752" s="16"/>
      <c r="U752" s="16"/>
      <c r="V752" s="16"/>
      <c r="W752" s="16"/>
    </row>
    <row r="753" spans="1:23" x14ac:dyDescent="0.3">
      <c r="A753" s="19" t="str">
        <f>IF(K753="","",MAX($A$15:A752)+1)</f>
        <v/>
      </c>
      <c r="B753" s="19">
        <v>3</v>
      </c>
      <c r="C753" s="19" t="str">
        <f t="shared" si="83"/>
        <v/>
      </c>
      <c r="D753" s="19" t="str">
        <f>IF(INDEX([1]DataVD!$K$166:$K$242,MATCH($J753,[1]DataVD!$I$166:$I$242,0),1)=$M753,2,"")</f>
        <v/>
      </c>
      <c r="E753" s="19" t="str">
        <f t="shared" si="84"/>
        <v/>
      </c>
      <c r="F753" s="19" t="str">
        <f t="shared" si="85"/>
        <v/>
      </c>
      <c r="G753" s="19" t="str">
        <f t="shared" si="86"/>
        <v/>
      </c>
      <c r="H753" s="19">
        <f>IF(INDEX([1]DataVD!$L$166:$L$242,MATCH($J753,[1]DataVD!$I$166:$I$242,0),1)=$M753,5,"")</f>
        <v>5</v>
      </c>
      <c r="I753" s="25" t="str">
        <f t="shared" si="87"/>
        <v/>
      </c>
      <c r="J753" s="18" t="s">
        <v>114</v>
      </c>
      <c r="K753" s="14"/>
      <c r="L753" s="16" t="s">
        <v>33</v>
      </c>
      <c r="M753" s="16">
        <v>6.04</v>
      </c>
      <c r="N753" s="16">
        <v>6.01</v>
      </c>
      <c r="O753" s="16">
        <f t="shared" si="81"/>
        <v>-3.0000000000000249E-2</v>
      </c>
      <c r="P753" s="16">
        <v>-0.45</v>
      </c>
      <c r="Q753" s="16">
        <v>-0.45</v>
      </c>
      <c r="R753" s="16">
        <f t="shared" si="82"/>
        <v>0</v>
      </c>
      <c r="S753" s="16"/>
      <c r="T753" s="16"/>
      <c r="U753" s="16"/>
      <c r="V753" s="16"/>
      <c r="W753" s="16"/>
    </row>
    <row r="754" spans="1:23" x14ac:dyDescent="0.3">
      <c r="A754" s="19" t="str">
        <f>IF(K754="","",MAX($A$15:A753)+1)</f>
        <v/>
      </c>
      <c r="B754" s="19">
        <v>4</v>
      </c>
      <c r="C754" s="19" t="str">
        <f t="shared" si="83"/>
        <v/>
      </c>
      <c r="D754" s="19" t="str">
        <f>IF(INDEX([1]DataVD!$K$166:$K$242,MATCH($J754,[1]DataVD!$I$166:$I$242,0),1)=$M754,2,"")</f>
        <v/>
      </c>
      <c r="E754" s="19" t="str">
        <f t="shared" si="84"/>
        <v/>
      </c>
      <c r="F754" s="19" t="str">
        <f t="shared" si="85"/>
        <v/>
      </c>
      <c r="G754" s="19" t="str">
        <f t="shared" si="86"/>
        <v/>
      </c>
      <c r="H754" s="19" t="str">
        <f>IF(INDEX([1]DataVD!$L$166:$L$242,MATCH($J754,[1]DataVD!$I$166:$I$242,0),1)=$M754,5,"")</f>
        <v/>
      </c>
      <c r="I754" s="25">
        <f t="shared" si="87"/>
        <v>6</v>
      </c>
      <c r="J754" s="18" t="s">
        <v>114</v>
      </c>
      <c r="K754" s="14"/>
      <c r="L754" s="16" t="s">
        <v>33</v>
      </c>
      <c r="M754" s="16">
        <v>4.04</v>
      </c>
      <c r="N754" s="16">
        <v>4.03</v>
      </c>
      <c r="O754" s="16">
        <f t="shared" si="81"/>
        <v>-9.9999999999997868E-3</v>
      </c>
      <c r="P754" s="16">
        <v>-0.46</v>
      </c>
      <c r="Q754" s="16">
        <v>-0.44</v>
      </c>
      <c r="R754" s="16">
        <f t="shared" si="82"/>
        <v>-2.0000000000000018E-2</v>
      </c>
      <c r="S754" s="16"/>
      <c r="T754" s="16"/>
      <c r="U754" s="16"/>
      <c r="V754" s="16"/>
      <c r="W754" s="16"/>
    </row>
    <row r="755" spans="1:23" x14ac:dyDescent="0.3">
      <c r="A755" s="18">
        <f>IF(K755="","",MAX($A$15:A754)+1)</f>
        <v>69</v>
      </c>
      <c r="B755" s="18">
        <v>5</v>
      </c>
      <c r="C755" s="18">
        <f t="shared" si="83"/>
        <v>1</v>
      </c>
      <c r="D755" s="18" t="str">
        <f>IF(INDEX([1]DataVD!$K$166:$K$242,MATCH($J755,[1]DataVD!$I$166:$I$242,0),1)=$M755,2,"")</f>
        <v/>
      </c>
      <c r="E755" s="18" t="str">
        <f t="shared" si="84"/>
        <v/>
      </c>
      <c r="F755" s="18" t="str">
        <f t="shared" si="85"/>
        <v/>
      </c>
      <c r="G755" s="18" t="str">
        <f t="shared" si="86"/>
        <v/>
      </c>
      <c r="H755" s="18" t="str">
        <f>IF(INDEX([1]DataVD!$L$166:$L$242,MATCH($J755,[1]DataVD!$I$166:$I$242,0),1)=$M755,5,"")</f>
        <v/>
      </c>
      <c r="I755" s="25" t="str">
        <f t="shared" si="87"/>
        <v/>
      </c>
      <c r="J755" s="18" t="s">
        <v>115</v>
      </c>
      <c r="K755" s="12">
        <v>1200</v>
      </c>
      <c r="L755" s="13" t="s">
        <v>31</v>
      </c>
      <c r="M755" s="13">
        <v>2.76</v>
      </c>
      <c r="N755" s="13">
        <v>2.76</v>
      </c>
      <c r="O755" s="13">
        <f t="shared" si="81"/>
        <v>0</v>
      </c>
      <c r="P755" s="13">
        <v>-0.26</v>
      </c>
      <c r="Q755" s="13">
        <v>-0.27</v>
      </c>
      <c r="R755" s="13">
        <f t="shared" si="82"/>
        <v>1.0000000000000009E-2</v>
      </c>
      <c r="S755" s="13">
        <v>4.29</v>
      </c>
      <c r="T755" s="13">
        <v>13.31</v>
      </c>
      <c r="U755" s="13">
        <v>4.2</v>
      </c>
      <c r="V755" s="13">
        <v>3.34</v>
      </c>
      <c r="W755" s="13"/>
    </row>
    <row r="756" spans="1:23" hidden="1" x14ac:dyDescent="0.3">
      <c r="A756" s="18" t="str">
        <f>IF(K756="","",MAX($A$15:A755)+1)</f>
        <v/>
      </c>
      <c r="B756" s="18">
        <v>4</v>
      </c>
      <c r="C756" s="18" t="str">
        <f t="shared" si="83"/>
        <v/>
      </c>
      <c r="D756" s="18" t="str">
        <f>IF(INDEX([1]DataVD!$K$166:$K$242,MATCH($J756,[1]DataVD!$I$166:$I$242,0),1)=$M756,2,"")</f>
        <v/>
      </c>
      <c r="E756" s="18" t="str">
        <f t="shared" si="84"/>
        <v/>
      </c>
      <c r="F756" s="18" t="str">
        <f t="shared" si="85"/>
        <v/>
      </c>
      <c r="G756" s="18" t="str">
        <f t="shared" si="86"/>
        <v/>
      </c>
      <c r="H756" s="18" t="str">
        <f>IF(INDEX([1]DataVD!$L$166:$L$242,MATCH($J756,[1]DataVD!$I$166:$I$242,0),1)=$M756,5,"")</f>
        <v/>
      </c>
      <c r="I756" s="25" t="str">
        <f t="shared" si="87"/>
        <v/>
      </c>
      <c r="J756" s="18" t="s">
        <v>115</v>
      </c>
      <c r="K756" s="11"/>
      <c r="L756" s="13" t="s">
        <v>31</v>
      </c>
      <c r="M756" s="13">
        <v>3.53</v>
      </c>
      <c r="N756" s="13">
        <v>3.58</v>
      </c>
      <c r="O756" s="13">
        <f t="shared" si="81"/>
        <v>5.0000000000000266E-2</v>
      </c>
      <c r="P756" s="13">
        <v>-0.26</v>
      </c>
      <c r="Q756" s="13">
        <v>-0.27</v>
      </c>
      <c r="R756" s="13">
        <f t="shared" si="82"/>
        <v>1.0000000000000009E-2</v>
      </c>
      <c r="S756" s="13"/>
      <c r="T756" s="13"/>
      <c r="U756" s="13"/>
      <c r="V756" s="13"/>
      <c r="W756" s="13"/>
    </row>
    <row r="757" spans="1:23" x14ac:dyDescent="0.3">
      <c r="A757" s="18" t="str">
        <f>IF(K757="","",MAX($A$15:A756)+1)</f>
        <v/>
      </c>
      <c r="B757" s="18">
        <v>3</v>
      </c>
      <c r="C757" s="18" t="str">
        <f t="shared" si="83"/>
        <v/>
      </c>
      <c r="D757" s="18">
        <f>IF(INDEX([1]DataVD!$K$166:$K$242,MATCH($J757,[1]DataVD!$I$166:$I$242,0),1)=$M757,2,"")</f>
        <v>2</v>
      </c>
      <c r="E757" s="18" t="str">
        <f t="shared" si="84"/>
        <v/>
      </c>
      <c r="F757" s="18" t="str">
        <f t="shared" si="85"/>
        <v/>
      </c>
      <c r="G757" s="18" t="str">
        <f t="shared" si="86"/>
        <v/>
      </c>
      <c r="H757" s="18" t="str">
        <f>IF(INDEX([1]DataVD!$L$166:$L$242,MATCH($J757,[1]DataVD!$I$166:$I$242,0),1)=$M757,5,"")</f>
        <v/>
      </c>
      <c r="I757" s="25" t="str">
        <f t="shared" si="87"/>
        <v/>
      </c>
      <c r="J757" s="18" t="s">
        <v>115</v>
      </c>
      <c r="K757" s="11"/>
      <c r="L757" s="13" t="s">
        <v>31</v>
      </c>
      <c r="M757" s="13">
        <v>4.2</v>
      </c>
      <c r="N757" s="13">
        <v>4.1500000000000004</v>
      </c>
      <c r="O757" s="13">
        <f t="shared" si="81"/>
        <v>-4.9999999999999822E-2</v>
      </c>
      <c r="P757" s="13">
        <v>0.77</v>
      </c>
      <c r="Q757" s="13">
        <v>0.76</v>
      </c>
      <c r="R757" s="13">
        <f t="shared" si="82"/>
        <v>-1.0000000000000009E-2</v>
      </c>
      <c r="S757" s="13"/>
      <c r="T757" s="13"/>
      <c r="U757" s="13"/>
      <c r="V757" s="13"/>
      <c r="W757" s="13"/>
    </row>
    <row r="758" spans="1:23" x14ac:dyDescent="0.3">
      <c r="A758" s="18" t="str">
        <f>IF(K758="","",MAX($A$15:A757)+1)</f>
        <v/>
      </c>
      <c r="B758" s="18">
        <v>2</v>
      </c>
      <c r="C758" s="18" t="str">
        <f t="shared" si="83"/>
        <v/>
      </c>
      <c r="D758" s="18" t="str">
        <f>IF(INDEX([1]DataVD!$K$166:$K$242,MATCH($J758,[1]DataVD!$I$166:$I$242,0),1)=$M758,2,"")</f>
        <v/>
      </c>
      <c r="E758" s="18">
        <f t="shared" si="84"/>
        <v>3</v>
      </c>
      <c r="F758" s="18" t="str">
        <f t="shared" si="85"/>
        <v/>
      </c>
      <c r="G758" s="18" t="str">
        <f t="shared" si="86"/>
        <v/>
      </c>
      <c r="H758" s="18" t="str">
        <f>IF(INDEX([1]DataVD!$L$166:$L$242,MATCH($J758,[1]DataVD!$I$166:$I$242,0),1)=$M758,5,"")</f>
        <v/>
      </c>
      <c r="I758" s="25" t="str">
        <f t="shared" si="87"/>
        <v/>
      </c>
      <c r="J758" s="18" t="s">
        <v>115</v>
      </c>
      <c r="K758" s="11"/>
      <c r="L758" s="13" t="s">
        <v>31</v>
      </c>
      <c r="M758" s="13">
        <v>4.04</v>
      </c>
      <c r="N758" s="13">
        <v>4.04</v>
      </c>
      <c r="O758" s="13">
        <f t="shared" si="81"/>
        <v>0</v>
      </c>
      <c r="P758" s="13">
        <v>0.22</v>
      </c>
      <c r="Q758" s="13">
        <v>0.24</v>
      </c>
      <c r="R758" s="13">
        <f t="shared" si="82"/>
        <v>1.999999999999999E-2</v>
      </c>
      <c r="S758" s="13"/>
      <c r="T758" s="13"/>
      <c r="U758" s="13"/>
      <c r="V758" s="13"/>
      <c r="W758" s="13"/>
    </row>
    <row r="759" spans="1:23" hidden="1" x14ac:dyDescent="0.3">
      <c r="A759" s="18" t="str">
        <f>IF(K759="","",MAX($A$15:A758)+1)</f>
        <v/>
      </c>
      <c r="B759" s="18">
        <v>1</v>
      </c>
      <c r="C759" s="18" t="str">
        <f t="shared" si="83"/>
        <v/>
      </c>
      <c r="D759" s="18" t="str">
        <f>IF(INDEX([1]DataVD!$K$166:$K$242,MATCH($J759,[1]DataVD!$I$166:$I$242,0),1)=$M759,2,"")</f>
        <v/>
      </c>
      <c r="E759" s="18" t="str">
        <f t="shared" si="84"/>
        <v/>
      </c>
      <c r="F759" s="18" t="str">
        <f t="shared" si="85"/>
        <v/>
      </c>
      <c r="G759" s="18" t="str">
        <f t="shared" si="86"/>
        <v/>
      </c>
      <c r="H759" s="18" t="str">
        <f>IF(INDEX([1]DataVD!$L$166:$L$242,MATCH($J759,[1]DataVD!$I$166:$I$242,0),1)=$M759,5,"")</f>
        <v/>
      </c>
      <c r="I759" s="25" t="str">
        <f t="shared" si="87"/>
        <v/>
      </c>
      <c r="J759" s="18" t="s">
        <v>115</v>
      </c>
      <c r="K759" s="11"/>
      <c r="L759" s="13" t="s">
        <v>31</v>
      </c>
      <c r="M759" s="13">
        <v>3.53</v>
      </c>
      <c r="N759" s="13">
        <v>3.53</v>
      </c>
      <c r="O759" s="13">
        <f t="shared" si="81"/>
        <v>0</v>
      </c>
      <c r="P759" s="13">
        <v>-0.56000000000000005</v>
      </c>
      <c r="Q759" s="13">
        <v>-0.56000000000000005</v>
      </c>
      <c r="R759" s="13">
        <f t="shared" si="82"/>
        <v>0</v>
      </c>
      <c r="S759" s="13"/>
      <c r="T759" s="13"/>
      <c r="U759" s="13"/>
      <c r="V759" s="13"/>
      <c r="W759" s="13"/>
    </row>
    <row r="760" spans="1:23" x14ac:dyDescent="0.3">
      <c r="A760" s="18" t="str">
        <f>IF(K760="","",MAX($A$15:A759)+1)</f>
        <v/>
      </c>
      <c r="B760" s="18">
        <v>0</v>
      </c>
      <c r="C760" s="18" t="str">
        <f t="shared" si="83"/>
        <v/>
      </c>
      <c r="D760" s="18" t="str">
        <f>IF(INDEX([1]DataVD!$K$166:$K$242,MATCH($J760,[1]DataVD!$I$166:$I$242,0),1)=$M760,2,"")</f>
        <v/>
      </c>
      <c r="E760" s="18" t="str">
        <f t="shared" si="84"/>
        <v/>
      </c>
      <c r="F760" s="18">
        <f t="shared" si="85"/>
        <v>0</v>
      </c>
      <c r="G760" s="18" t="str">
        <f t="shared" si="86"/>
        <v/>
      </c>
      <c r="H760" s="18" t="str">
        <f>IF(INDEX([1]DataVD!$L$166:$L$242,MATCH($J760,[1]DataVD!$I$166:$I$242,0),1)=$M760,5,"")</f>
        <v/>
      </c>
      <c r="I760" s="25" t="str">
        <f t="shared" si="87"/>
        <v/>
      </c>
      <c r="J760" s="18" t="s">
        <v>115</v>
      </c>
      <c r="K760" s="11"/>
      <c r="L760" s="13" t="s">
        <v>32</v>
      </c>
      <c r="M760" s="13">
        <v>0</v>
      </c>
      <c r="N760" s="13">
        <v>0</v>
      </c>
      <c r="O760" s="13">
        <f t="shared" si="81"/>
        <v>0</v>
      </c>
      <c r="P760" s="13">
        <v>-0.57999999999999996</v>
      </c>
      <c r="Q760" s="13">
        <v>-0.56999999999999995</v>
      </c>
      <c r="R760" s="13">
        <f t="shared" si="82"/>
        <v>-1.0000000000000009E-2</v>
      </c>
      <c r="S760" s="13"/>
      <c r="T760" s="13"/>
      <c r="U760" s="13"/>
      <c r="V760" s="13"/>
      <c r="W760" s="13"/>
    </row>
    <row r="761" spans="1:23" hidden="1" x14ac:dyDescent="0.3">
      <c r="A761" s="18" t="str">
        <f>IF(K761="","",MAX($A$15:A760)+1)</f>
        <v/>
      </c>
      <c r="B761" s="18">
        <v>1</v>
      </c>
      <c r="C761" s="18" t="str">
        <f t="shared" si="83"/>
        <v/>
      </c>
      <c r="D761" s="18" t="str">
        <f>IF(INDEX([1]DataVD!$K$166:$K$242,MATCH($J761,[1]DataVD!$I$166:$I$242,0),1)=$M761,2,"")</f>
        <v/>
      </c>
      <c r="E761" s="18" t="str">
        <f t="shared" si="84"/>
        <v/>
      </c>
      <c r="F761" s="18" t="str">
        <f t="shared" si="85"/>
        <v/>
      </c>
      <c r="G761" s="18" t="str">
        <f t="shared" si="86"/>
        <v/>
      </c>
      <c r="H761" s="18" t="str">
        <f>IF(INDEX([1]DataVD!$L$166:$L$242,MATCH($J761,[1]DataVD!$I$166:$I$242,0),1)=$M761,5,"")</f>
        <v/>
      </c>
      <c r="I761" s="25" t="str">
        <f t="shared" si="87"/>
        <v/>
      </c>
      <c r="J761" s="18" t="s">
        <v>115</v>
      </c>
      <c r="K761" s="11"/>
      <c r="L761" s="13" t="s">
        <v>33</v>
      </c>
      <c r="M761" s="13">
        <v>1.18</v>
      </c>
      <c r="N761" s="13">
        <v>1.21</v>
      </c>
      <c r="O761" s="13">
        <f t="shared" si="81"/>
        <v>3.0000000000000027E-2</v>
      </c>
      <c r="P761" s="13">
        <v>1.02</v>
      </c>
      <c r="Q761" s="13">
        <v>1.03</v>
      </c>
      <c r="R761" s="13">
        <f t="shared" si="82"/>
        <v>1.0000000000000009E-2</v>
      </c>
      <c r="S761" s="13"/>
      <c r="T761" s="13"/>
      <c r="U761" s="13"/>
      <c r="V761" s="13"/>
      <c r="W761" s="13"/>
    </row>
    <row r="762" spans="1:23" x14ac:dyDescent="0.3">
      <c r="A762" s="18" t="str">
        <f>IF(K762="","",MAX($A$15:A761)+1)</f>
        <v/>
      </c>
      <c r="B762" s="18">
        <v>2</v>
      </c>
      <c r="C762" s="18" t="str">
        <f t="shared" si="83"/>
        <v/>
      </c>
      <c r="D762" s="18" t="str">
        <f>IF(INDEX([1]DataVD!$K$166:$K$242,MATCH($J762,[1]DataVD!$I$166:$I$242,0),1)=$M762,2,"")</f>
        <v/>
      </c>
      <c r="E762" s="18" t="str">
        <f t="shared" si="84"/>
        <v/>
      </c>
      <c r="F762" s="18" t="str">
        <f t="shared" si="85"/>
        <v/>
      </c>
      <c r="G762" s="18">
        <f t="shared" si="86"/>
        <v>4</v>
      </c>
      <c r="H762" s="18" t="str">
        <f>IF(INDEX([1]DataVD!$L$166:$L$242,MATCH($J762,[1]DataVD!$I$166:$I$242,0),1)=$M762,5,"")</f>
        <v/>
      </c>
      <c r="I762" s="25" t="str">
        <f t="shared" si="87"/>
        <v/>
      </c>
      <c r="J762" s="18" t="s">
        <v>115</v>
      </c>
      <c r="K762" s="11"/>
      <c r="L762" s="13" t="s">
        <v>33</v>
      </c>
      <c r="M762" s="13">
        <v>3.04</v>
      </c>
      <c r="N762" s="13">
        <v>3.06</v>
      </c>
      <c r="O762" s="13">
        <f t="shared" si="81"/>
        <v>2.0000000000000018E-2</v>
      </c>
      <c r="P762" s="13">
        <v>1.04</v>
      </c>
      <c r="Q762" s="13">
        <v>1.06</v>
      </c>
      <c r="R762" s="13">
        <f t="shared" si="82"/>
        <v>2.0000000000000018E-2</v>
      </c>
      <c r="S762" s="13"/>
      <c r="T762" s="13"/>
      <c r="U762" s="13"/>
      <c r="V762" s="13"/>
      <c r="W762" s="13"/>
    </row>
    <row r="763" spans="1:23" x14ac:dyDescent="0.3">
      <c r="A763" s="18" t="str">
        <f>IF(K763="","",MAX($A$15:A762)+1)</f>
        <v/>
      </c>
      <c r="B763" s="18">
        <v>3</v>
      </c>
      <c r="C763" s="18" t="str">
        <f t="shared" si="83"/>
        <v/>
      </c>
      <c r="D763" s="18" t="str">
        <f>IF(INDEX([1]DataVD!$K$166:$K$242,MATCH($J763,[1]DataVD!$I$166:$I$242,0),1)=$M763,2,"")</f>
        <v/>
      </c>
      <c r="E763" s="18" t="str">
        <f t="shared" si="84"/>
        <v/>
      </c>
      <c r="F763" s="18" t="str">
        <f t="shared" si="85"/>
        <v/>
      </c>
      <c r="G763" s="18" t="str">
        <f t="shared" si="86"/>
        <v/>
      </c>
      <c r="H763" s="18">
        <f>IF(INDEX([1]DataVD!$L$166:$L$242,MATCH($J763,[1]DataVD!$I$166:$I$242,0),1)=$M763,5,"")</f>
        <v>5</v>
      </c>
      <c r="I763" s="25" t="str">
        <f t="shared" si="87"/>
        <v/>
      </c>
      <c r="J763" s="18" t="s">
        <v>115</v>
      </c>
      <c r="K763" s="11"/>
      <c r="L763" s="13" t="s">
        <v>33</v>
      </c>
      <c r="M763" s="13">
        <v>3.35</v>
      </c>
      <c r="N763" s="13">
        <v>3.32</v>
      </c>
      <c r="O763" s="13">
        <f t="shared" si="81"/>
        <v>-3.0000000000000249E-2</v>
      </c>
      <c r="P763" s="13">
        <v>1.35</v>
      </c>
      <c r="Q763" s="13">
        <v>1.35</v>
      </c>
      <c r="R763" s="13">
        <f t="shared" si="82"/>
        <v>0</v>
      </c>
      <c r="S763" s="13"/>
      <c r="T763" s="13"/>
      <c r="U763" s="13"/>
      <c r="V763" s="13"/>
      <c r="W763" s="13"/>
    </row>
    <row r="764" spans="1:23" x14ac:dyDescent="0.3">
      <c r="A764" s="18" t="str">
        <f>IF(K764="","",MAX($A$15:A763)+1)</f>
        <v/>
      </c>
      <c r="B764" s="18">
        <v>4</v>
      </c>
      <c r="C764" s="18" t="str">
        <f t="shared" si="83"/>
        <v/>
      </c>
      <c r="D764" s="18" t="str">
        <f>IF(INDEX([1]DataVD!$K$166:$K$242,MATCH($J764,[1]DataVD!$I$166:$I$242,0),1)=$M764,2,"")</f>
        <v/>
      </c>
      <c r="E764" s="18" t="str">
        <f t="shared" si="84"/>
        <v/>
      </c>
      <c r="F764" s="18" t="str">
        <f t="shared" si="85"/>
        <v/>
      </c>
      <c r="G764" s="18" t="str">
        <f t="shared" si="86"/>
        <v/>
      </c>
      <c r="H764" s="18" t="str">
        <f>IF(INDEX([1]DataVD!$L$166:$L$242,MATCH($J764,[1]DataVD!$I$166:$I$242,0),1)=$M764,5,"")</f>
        <v/>
      </c>
      <c r="I764" s="25">
        <f t="shared" si="87"/>
        <v>6</v>
      </c>
      <c r="J764" s="18" t="s">
        <v>115</v>
      </c>
      <c r="K764" s="11"/>
      <c r="L764" s="13" t="s">
        <v>33</v>
      </c>
      <c r="M764" s="13">
        <v>1.34</v>
      </c>
      <c r="N764" s="13">
        <v>1.33</v>
      </c>
      <c r="O764" s="13">
        <f t="shared" si="81"/>
        <v>-1.0000000000000009E-2</v>
      </c>
      <c r="P764" s="13">
        <v>1.32</v>
      </c>
      <c r="Q764" s="13">
        <v>1.33</v>
      </c>
      <c r="R764" s="13">
        <f t="shared" si="82"/>
        <v>1.0000000000000009E-2</v>
      </c>
      <c r="S764" s="13"/>
      <c r="T764" s="13"/>
      <c r="U764" s="13"/>
      <c r="V764" s="13"/>
      <c r="W764" s="13"/>
    </row>
    <row r="765" spans="1:23" x14ac:dyDescent="0.3">
      <c r="A765" s="19">
        <f>IF(K765="","",MAX($A$15:A764)+1)</f>
        <v>70</v>
      </c>
      <c r="B765" s="19">
        <v>6</v>
      </c>
      <c r="C765" s="19">
        <f t="shared" si="83"/>
        <v>1</v>
      </c>
      <c r="D765" s="19" t="str">
        <f>IF(INDEX([1]DataVD!$K$166:$K$242,MATCH($J765,[1]DataVD!$I$166:$I$242,0),1)=$M765,2,"")</f>
        <v/>
      </c>
      <c r="E765" s="19" t="str">
        <f t="shared" si="84"/>
        <v/>
      </c>
      <c r="F765" s="19" t="str">
        <f t="shared" si="85"/>
        <v/>
      </c>
      <c r="G765" s="19" t="str">
        <f t="shared" si="86"/>
        <v/>
      </c>
      <c r="H765" s="19" t="str">
        <f>IF(INDEX([1]DataVD!$L$166:$L$242,MATCH($J765,[1]DataVD!$I$166:$I$242,0),1)=$M765,5,"")</f>
        <v/>
      </c>
      <c r="I765" s="25" t="str">
        <f t="shared" si="87"/>
        <v/>
      </c>
      <c r="J765" s="18" t="s">
        <v>116</v>
      </c>
      <c r="K765" s="15">
        <v>1220</v>
      </c>
      <c r="L765" s="16" t="s">
        <v>31</v>
      </c>
      <c r="M765" s="16">
        <v>2.17</v>
      </c>
      <c r="N765" s="16">
        <v>2.15</v>
      </c>
      <c r="O765" s="16">
        <f t="shared" si="81"/>
        <v>-2.0000000000000018E-2</v>
      </c>
      <c r="P765" s="16">
        <v>0.18</v>
      </c>
      <c r="Q765" s="16">
        <v>0.19</v>
      </c>
      <c r="R765" s="16">
        <f t="shared" si="82"/>
        <v>1.0000000000000009E-2</v>
      </c>
      <c r="S765" s="16">
        <v>3.11</v>
      </c>
      <c r="T765" s="16">
        <v>13.65</v>
      </c>
      <c r="U765" s="16">
        <v>3.68</v>
      </c>
      <c r="V765" s="16">
        <v>4.9800000000000004</v>
      </c>
      <c r="W765" s="16"/>
    </row>
    <row r="766" spans="1:23" hidden="1" x14ac:dyDescent="0.3">
      <c r="A766" s="19" t="str">
        <f>IF(K766="","",MAX($A$15:A765)+1)</f>
        <v/>
      </c>
      <c r="B766" s="19">
        <v>5</v>
      </c>
      <c r="C766" s="19" t="str">
        <f t="shared" si="83"/>
        <v/>
      </c>
      <c r="D766" s="19" t="str">
        <f>IF(INDEX([1]DataVD!$K$166:$K$242,MATCH($J766,[1]DataVD!$I$166:$I$242,0),1)=$M766,2,"")</f>
        <v/>
      </c>
      <c r="E766" s="19" t="str">
        <f t="shared" si="84"/>
        <v/>
      </c>
      <c r="F766" s="19" t="str">
        <f t="shared" si="85"/>
        <v/>
      </c>
      <c r="G766" s="19" t="str">
        <f t="shared" si="86"/>
        <v/>
      </c>
      <c r="H766" s="19" t="str">
        <f>IF(INDEX([1]DataVD!$L$166:$L$242,MATCH($J766,[1]DataVD!$I$166:$I$242,0),1)=$M766,5,"")</f>
        <v/>
      </c>
      <c r="I766" s="25" t="str">
        <f t="shared" si="87"/>
        <v/>
      </c>
      <c r="J766" s="18" t="s">
        <v>116</v>
      </c>
      <c r="K766" s="14"/>
      <c r="L766" s="16" t="s">
        <v>31</v>
      </c>
      <c r="M766" s="16">
        <v>2.83</v>
      </c>
      <c r="N766" s="16">
        <v>2.81</v>
      </c>
      <c r="O766" s="16">
        <f t="shared" si="81"/>
        <v>-2.0000000000000018E-2</v>
      </c>
      <c r="P766" s="16">
        <v>1.1200000000000001</v>
      </c>
      <c r="Q766" s="16">
        <v>1.1100000000000001</v>
      </c>
      <c r="R766" s="16">
        <f t="shared" si="82"/>
        <v>-1.0000000000000009E-2</v>
      </c>
      <c r="S766" s="16"/>
      <c r="T766" s="16"/>
      <c r="U766" s="16"/>
      <c r="V766" s="16"/>
      <c r="W766" s="16"/>
    </row>
    <row r="767" spans="1:23" x14ac:dyDescent="0.3">
      <c r="A767" s="19" t="str">
        <f>IF(K767="","",MAX($A$15:A766)+1)</f>
        <v/>
      </c>
      <c r="B767" s="19">
        <v>4</v>
      </c>
      <c r="C767" s="19" t="str">
        <f t="shared" si="83"/>
        <v/>
      </c>
      <c r="D767" s="19">
        <f>IF(INDEX([1]DataVD!$K$166:$K$242,MATCH($J767,[1]DataVD!$I$166:$I$242,0),1)=$M767,2,"")</f>
        <v>2</v>
      </c>
      <c r="E767" s="19" t="str">
        <f t="shared" si="84"/>
        <v/>
      </c>
      <c r="F767" s="19" t="str">
        <f t="shared" si="85"/>
        <v/>
      </c>
      <c r="G767" s="19" t="str">
        <f t="shared" si="86"/>
        <v/>
      </c>
      <c r="H767" s="19" t="str">
        <f>IF(INDEX([1]DataVD!$L$166:$L$242,MATCH($J767,[1]DataVD!$I$166:$I$242,0),1)=$M767,5,"")</f>
        <v/>
      </c>
      <c r="I767" s="25" t="str">
        <f t="shared" si="87"/>
        <v/>
      </c>
      <c r="J767" s="18" t="s">
        <v>116</v>
      </c>
      <c r="K767" s="14"/>
      <c r="L767" s="16" t="s">
        <v>31</v>
      </c>
      <c r="M767" s="16">
        <v>3.68</v>
      </c>
      <c r="N767" s="16">
        <v>3.68</v>
      </c>
      <c r="O767" s="16">
        <f t="shared" si="81"/>
        <v>0</v>
      </c>
      <c r="P767" s="16">
        <v>1.1200000000000001</v>
      </c>
      <c r="Q767" s="16">
        <v>1.1100000000000001</v>
      </c>
      <c r="R767" s="16">
        <f t="shared" si="82"/>
        <v>-1.0000000000000009E-2</v>
      </c>
      <c r="S767" s="16"/>
      <c r="T767" s="16"/>
      <c r="U767" s="16"/>
      <c r="V767" s="16"/>
      <c r="W767" s="16"/>
    </row>
    <row r="768" spans="1:23" x14ac:dyDescent="0.3">
      <c r="A768" s="19" t="str">
        <f>IF(K768="","",MAX($A$15:A767)+1)</f>
        <v/>
      </c>
      <c r="B768" s="19">
        <v>3</v>
      </c>
      <c r="C768" s="19" t="str">
        <f t="shared" si="83"/>
        <v/>
      </c>
      <c r="D768" s="19" t="str">
        <f>IF(INDEX([1]DataVD!$K$166:$K$242,MATCH($J768,[1]DataVD!$I$166:$I$242,0),1)=$M768,2,"")</f>
        <v/>
      </c>
      <c r="E768" s="19">
        <f t="shared" si="84"/>
        <v>3</v>
      </c>
      <c r="F768" s="19" t="str">
        <f t="shared" si="85"/>
        <v/>
      </c>
      <c r="G768" s="19" t="str">
        <f t="shared" si="86"/>
        <v/>
      </c>
      <c r="H768" s="19" t="str">
        <f>IF(INDEX([1]DataVD!$L$166:$L$242,MATCH($J768,[1]DataVD!$I$166:$I$242,0),1)=$M768,5,"")</f>
        <v/>
      </c>
      <c r="I768" s="25" t="str">
        <f t="shared" si="87"/>
        <v/>
      </c>
      <c r="J768" s="18" t="s">
        <v>116</v>
      </c>
      <c r="K768" s="14"/>
      <c r="L768" s="16" t="s">
        <v>31</v>
      </c>
      <c r="M768" s="16">
        <v>3.38</v>
      </c>
      <c r="N768" s="16">
        <v>3.36</v>
      </c>
      <c r="O768" s="16">
        <f t="shared" si="81"/>
        <v>-2.0000000000000018E-2</v>
      </c>
      <c r="P768" s="16">
        <v>0.82</v>
      </c>
      <c r="Q768" s="16">
        <v>0.8</v>
      </c>
      <c r="R768" s="16">
        <f t="shared" si="82"/>
        <v>-1.9999999999999907E-2</v>
      </c>
      <c r="S768" s="16"/>
      <c r="T768" s="16"/>
      <c r="U768" s="16"/>
      <c r="V768" s="16"/>
      <c r="W768" s="16"/>
    </row>
    <row r="769" spans="1:23" hidden="1" x14ac:dyDescent="0.3">
      <c r="A769" s="19" t="str">
        <f>IF(K769="","",MAX($A$15:A768)+1)</f>
        <v/>
      </c>
      <c r="B769" s="19">
        <v>2</v>
      </c>
      <c r="C769" s="19" t="str">
        <f t="shared" si="83"/>
        <v/>
      </c>
      <c r="D769" s="19" t="str">
        <f>IF(INDEX([1]DataVD!$K$166:$K$242,MATCH($J769,[1]DataVD!$I$166:$I$242,0),1)=$M769,2,"")</f>
        <v/>
      </c>
      <c r="E769" s="19" t="str">
        <f t="shared" si="84"/>
        <v/>
      </c>
      <c r="F769" s="19" t="str">
        <f t="shared" si="85"/>
        <v/>
      </c>
      <c r="G769" s="19" t="str">
        <f t="shared" si="86"/>
        <v/>
      </c>
      <c r="H769" s="19" t="str">
        <f>IF(INDEX([1]DataVD!$L$166:$L$242,MATCH($J769,[1]DataVD!$I$166:$I$242,0),1)=$M769,5,"")</f>
        <v/>
      </c>
      <c r="I769" s="25" t="str">
        <f t="shared" si="87"/>
        <v/>
      </c>
      <c r="J769" s="18" t="s">
        <v>116</v>
      </c>
      <c r="K769" s="14"/>
      <c r="L769" s="16" t="s">
        <v>31</v>
      </c>
      <c r="M769" s="16">
        <v>2.83</v>
      </c>
      <c r="N769" s="16">
        <v>2.83</v>
      </c>
      <c r="O769" s="16">
        <f t="shared" si="81"/>
        <v>0</v>
      </c>
      <c r="P769" s="16">
        <v>0.82</v>
      </c>
      <c r="Q769" s="16">
        <v>0.81</v>
      </c>
      <c r="R769" s="16">
        <f t="shared" si="82"/>
        <v>-9.9999999999998979E-3</v>
      </c>
      <c r="S769" s="16"/>
      <c r="T769" s="16"/>
      <c r="U769" s="16"/>
      <c r="V769" s="16"/>
      <c r="W769" s="16"/>
    </row>
    <row r="770" spans="1:23" hidden="1" x14ac:dyDescent="0.3">
      <c r="A770" s="19" t="str">
        <f>IF(K770="","",MAX($A$15:A769)+1)</f>
        <v/>
      </c>
      <c r="B770" s="19">
        <v>1</v>
      </c>
      <c r="C770" s="19" t="str">
        <f t="shared" si="83"/>
        <v/>
      </c>
      <c r="D770" s="19" t="str">
        <f>IF(INDEX([1]DataVD!$K$166:$K$242,MATCH($J770,[1]DataVD!$I$166:$I$242,0),1)=$M770,2,"")</f>
        <v/>
      </c>
      <c r="E770" s="19" t="str">
        <f t="shared" si="84"/>
        <v/>
      </c>
      <c r="F770" s="19" t="str">
        <f t="shared" si="85"/>
        <v/>
      </c>
      <c r="G770" s="19" t="str">
        <f t="shared" si="86"/>
        <v/>
      </c>
      <c r="H770" s="19" t="str">
        <f>IF(INDEX([1]DataVD!$L$166:$L$242,MATCH($J770,[1]DataVD!$I$166:$I$242,0),1)=$M770,5,"")</f>
        <v/>
      </c>
      <c r="I770" s="25" t="str">
        <f t="shared" si="87"/>
        <v/>
      </c>
      <c r="J770" s="18" t="s">
        <v>116</v>
      </c>
      <c r="K770" s="14"/>
      <c r="L770" s="16" t="s">
        <v>31</v>
      </c>
      <c r="M770" s="16">
        <v>2.09</v>
      </c>
      <c r="N770" s="16">
        <v>2.13</v>
      </c>
      <c r="O770" s="16">
        <f t="shared" si="81"/>
        <v>4.0000000000000036E-2</v>
      </c>
      <c r="P770" s="16">
        <v>-0.23</v>
      </c>
      <c r="Q770" s="16">
        <v>-0.23</v>
      </c>
      <c r="R770" s="16">
        <f t="shared" si="82"/>
        <v>0</v>
      </c>
      <c r="S770" s="16"/>
      <c r="T770" s="16"/>
      <c r="U770" s="16"/>
      <c r="V770" s="16"/>
      <c r="W770" s="16"/>
    </row>
    <row r="771" spans="1:23" x14ac:dyDescent="0.3">
      <c r="A771" s="19" t="str">
        <f>IF(K771="","",MAX($A$15:A770)+1)</f>
        <v/>
      </c>
      <c r="B771" s="19">
        <v>0</v>
      </c>
      <c r="C771" s="19" t="str">
        <f t="shared" si="83"/>
        <v/>
      </c>
      <c r="D771" s="19" t="str">
        <f>IF(INDEX([1]DataVD!$K$166:$K$242,MATCH($J771,[1]DataVD!$I$166:$I$242,0),1)=$M771,2,"")</f>
        <v/>
      </c>
      <c r="E771" s="19" t="str">
        <f t="shared" si="84"/>
        <v/>
      </c>
      <c r="F771" s="19">
        <f t="shared" si="85"/>
        <v>0</v>
      </c>
      <c r="G771" s="19" t="str">
        <f t="shared" si="86"/>
        <v/>
      </c>
      <c r="H771" s="19" t="str">
        <f>IF(INDEX([1]DataVD!$L$166:$L$242,MATCH($J771,[1]DataVD!$I$166:$I$242,0),1)=$M771,5,"")</f>
        <v/>
      </c>
      <c r="I771" s="25" t="str">
        <f t="shared" si="87"/>
        <v/>
      </c>
      <c r="J771" s="18" t="s">
        <v>116</v>
      </c>
      <c r="K771" s="14"/>
      <c r="L771" s="16" t="s">
        <v>32</v>
      </c>
      <c r="M771" s="16">
        <v>0</v>
      </c>
      <c r="N771" s="16">
        <v>0</v>
      </c>
      <c r="O771" s="16">
        <f t="shared" si="81"/>
        <v>0</v>
      </c>
      <c r="P771" s="16">
        <v>-0.45</v>
      </c>
      <c r="Q771" s="16">
        <v>-0.44</v>
      </c>
      <c r="R771" s="16">
        <f t="shared" si="82"/>
        <v>-1.0000000000000009E-2</v>
      </c>
      <c r="S771" s="16"/>
      <c r="T771" s="16"/>
      <c r="U771" s="16"/>
      <c r="V771" s="16"/>
      <c r="W771" s="16"/>
    </row>
    <row r="772" spans="1:23" hidden="1" x14ac:dyDescent="0.3">
      <c r="A772" s="19" t="str">
        <f>IF(K772="","",MAX($A$15:A771)+1)</f>
        <v/>
      </c>
      <c r="B772" s="19">
        <v>1</v>
      </c>
      <c r="C772" s="19" t="str">
        <f t="shared" si="83"/>
        <v/>
      </c>
      <c r="D772" s="19" t="str">
        <f>IF(INDEX([1]DataVD!$K$166:$K$242,MATCH($J772,[1]DataVD!$I$166:$I$242,0),1)=$M772,2,"")</f>
        <v/>
      </c>
      <c r="E772" s="19" t="str">
        <f t="shared" si="84"/>
        <v/>
      </c>
      <c r="F772" s="19" t="str">
        <f t="shared" si="85"/>
        <v/>
      </c>
      <c r="G772" s="19" t="str">
        <f t="shared" si="86"/>
        <v/>
      </c>
      <c r="H772" s="19" t="str">
        <f>IF(INDEX([1]DataVD!$L$166:$L$242,MATCH($J772,[1]DataVD!$I$166:$I$242,0),1)=$M772,5,"")</f>
        <v/>
      </c>
      <c r="I772" s="25" t="str">
        <f t="shared" si="87"/>
        <v/>
      </c>
      <c r="J772" s="18" t="s">
        <v>116</v>
      </c>
      <c r="K772" s="14"/>
      <c r="L772" s="16" t="s">
        <v>33</v>
      </c>
      <c r="M772" s="16">
        <v>3.25</v>
      </c>
      <c r="N772" s="16">
        <v>3.29</v>
      </c>
      <c r="O772" s="16">
        <f t="shared" si="81"/>
        <v>4.0000000000000036E-2</v>
      </c>
      <c r="P772" s="16">
        <v>-0.46</v>
      </c>
      <c r="Q772" s="16">
        <v>-0.47</v>
      </c>
      <c r="R772" s="16">
        <f t="shared" si="82"/>
        <v>9.9999999999999534E-3</v>
      </c>
      <c r="S772" s="16"/>
      <c r="T772" s="16"/>
      <c r="U772" s="16"/>
      <c r="V772" s="16"/>
      <c r="W772" s="16"/>
    </row>
    <row r="773" spans="1:23" x14ac:dyDescent="0.3">
      <c r="A773" s="19" t="str">
        <f>IF(K773="","",MAX($A$15:A772)+1)</f>
        <v/>
      </c>
      <c r="B773" s="19">
        <v>2</v>
      </c>
      <c r="C773" s="19" t="str">
        <f t="shared" si="83"/>
        <v/>
      </c>
      <c r="D773" s="19" t="str">
        <f>IF(INDEX([1]DataVD!$K$166:$K$242,MATCH($J773,[1]DataVD!$I$166:$I$242,0),1)=$M773,2,"")</f>
        <v/>
      </c>
      <c r="E773" s="19" t="str">
        <f t="shared" si="84"/>
        <v/>
      </c>
      <c r="F773" s="19" t="str">
        <f t="shared" si="85"/>
        <v/>
      </c>
      <c r="G773" s="19">
        <f t="shared" si="86"/>
        <v>4</v>
      </c>
      <c r="H773" s="19" t="str">
        <f>IF(INDEX([1]DataVD!$L$166:$L$242,MATCH($J773,[1]DataVD!$I$166:$I$242,0),1)=$M773,5,"")</f>
        <v/>
      </c>
      <c r="I773" s="25" t="str">
        <f t="shared" si="87"/>
        <v/>
      </c>
      <c r="J773" s="18" t="s">
        <v>116</v>
      </c>
      <c r="K773" s="14"/>
      <c r="L773" s="16" t="s">
        <v>33</v>
      </c>
      <c r="M773" s="16">
        <v>4.75</v>
      </c>
      <c r="N773" s="16">
        <v>4.75</v>
      </c>
      <c r="O773" s="16">
        <f t="shared" si="81"/>
        <v>0</v>
      </c>
      <c r="P773" s="16">
        <v>-0.21</v>
      </c>
      <c r="Q773" s="16">
        <v>-0.23</v>
      </c>
      <c r="R773" s="16">
        <f t="shared" si="82"/>
        <v>2.0000000000000018E-2</v>
      </c>
      <c r="S773" s="16"/>
      <c r="T773" s="16"/>
      <c r="U773" s="16"/>
      <c r="V773" s="16"/>
      <c r="W773" s="16"/>
    </row>
    <row r="774" spans="1:23" x14ac:dyDescent="0.3">
      <c r="A774" s="19" t="str">
        <f>IF(K774="","",MAX($A$15:A773)+1)</f>
        <v/>
      </c>
      <c r="B774" s="19">
        <v>3</v>
      </c>
      <c r="C774" s="19" t="str">
        <f t="shared" si="83"/>
        <v/>
      </c>
      <c r="D774" s="19" t="str">
        <f>IF(INDEX([1]DataVD!$K$166:$K$242,MATCH($J774,[1]DataVD!$I$166:$I$242,0),1)=$M774,2,"")</f>
        <v/>
      </c>
      <c r="E774" s="19" t="str">
        <f t="shared" si="84"/>
        <v/>
      </c>
      <c r="F774" s="19" t="str">
        <f t="shared" si="85"/>
        <v/>
      </c>
      <c r="G774" s="19" t="str">
        <f t="shared" si="86"/>
        <v/>
      </c>
      <c r="H774" s="19">
        <f>IF(INDEX([1]DataVD!$L$166:$L$242,MATCH($J774,[1]DataVD!$I$166:$I$242,0),1)=$M774,5,"")</f>
        <v>5</v>
      </c>
      <c r="I774" s="25" t="str">
        <f t="shared" si="87"/>
        <v/>
      </c>
      <c r="J774" s="18" t="s">
        <v>116</v>
      </c>
      <c r="K774" s="14"/>
      <c r="L774" s="16" t="s">
        <v>33</v>
      </c>
      <c r="M774" s="16">
        <v>4.9800000000000004</v>
      </c>
      <c r="N774" s="16">
        <v>4.99</v>
      </c>
      <c r="O774" s="16">
        <f t="shared" si="81"/>
        <v>9.9999999999997868E-3</v>
      </c>
      <c r="P774" s="16">
        <v>0.26</v>
      </c>
      <c r="Q774" s="16">
        <v>0.26</v>
      </c>
      <c r="R774" s="16">
        <f t="shared" si="82"/>
        <v>0</v>
      </c>
      <c r="S774" s="16"/>
      <c r="T774" s="16"/>
      <c r="U774" s="16"/>
      <c r="V774" s="16"/>
      <c r="W774" s="16"/>
    </row>
    <row r="775" spans="1:23" hidden="1" x14ac:dyDescent="0.3">
      <c r="A775" s="19" t="str">
        <f>IF(K775="","",MAX($A$15:A774)+1)</f>
        <v/>
      </c>
      <c r="B775" s="19">
        <v>4</v>
      </c>
      <c r="C775" s="19" t="str">
        <f t="shared" si="83"/>
        <v/>
      </c>
      <c r="D775" s="19" t="str">
        <f>IF(INDEX([1]DataVD!$K$166:$K$242,MATCH($J775,[1]DataVD!$I$166:$I$242,0),1)=$M775,2,"")</f>
        <v/>
      </c>
      <c r="E775" s="19" t="str">
        <f t="shared" si="84"/>
        <v/>
      </c>
      <c r="F775" s="19" t="str">
        <f t="shared" si="85"/>
        <v/>
      </c>
      <c r="G775" s="19" t="str">
        <f t="shared" si="86"/>
        <v/>
      </c>
      <c r="H775" s="19" t="str">
        <f>IF(INDEX([1]DataVD!$L$166:$L$242,MATCH($J775,[1]DataVD!$I$166:$I$242,0),1)=$M775,5,"")</f>
        <v/>
      </c>
      <c r="I775" s="25" t="str">
        <f t="shared" si="87"/>
        <v/>
      </c>
      <c r="J775" s="18" t="s">
        <v>116</v>
      </c>
      <c r="K775" s="14"/>
      <c r="L775" s="16" t="s">
        <v>33</v>
      </c>
      <c r="M775" s="16">
        <v>4.8499999999999996</v>
      </c>
      <c r="N775" s="16">
        <v>4.9000000000000004</v>
      </c>
      <c r="O775" s="16">
        <f t="shared" si="81"/>
        <v>5.0000000000000711E-2</v>
      </c>
      <c r="P775" s="16">
        <v>0.11</v>
      </c>
      <c r="Q775" s="16">
        <v>0.09</v>
      </c>
      <c r="R775" s="16">
        <f t="shared" si="82"/>
        <v>-2.0000000000000004E-2</v>
      </c>
      <c r="S775" s="16"/>
      <c r="T775" s="16"/>
      <c r="U775" s="16"/>
      <c r="V775" s="16"/>
      <c r="W775" s="16"/>
    </row>
    <row r="776" spans="1:23" hidden="1" x14ac:dyDescent="0.3">
      <c r="A776" s="19" t="str">
        <f>IF(K776="","",MAX($A$15:A775)+1)</f>
        <v/>
      </c>
      <c r="B776" s="19">
        <v>5</v>
      </c>
      <c r="C776" s="19" t="str">
        <f t="shared" si="83"/>
        <v/>
      </c>
      <c r="D776" s="19" t="str">
        <f>IF(INDEX([1]DataVD!$K$166:$K$242,MATCH($J776,[1]DataVD!$I$166:$I$242,0),1)=$M776,2,"")</f>
        <v/>
      </c>
      <c r="E776" s="19" t="str">
        <f t="shared" si="84"/>
        <v/>
      </c>
      <c r="F776" s="19" t="str">
        <f t="shared" si="85"/>
        <v/>
      </c>
      <c r="G776" s="19" t="str">
        <f t="shared" si="86"/>
        <v/>
      </c>
      <c r="H776" s="19" t="str">
        <f>IF(INDEX([1]DataVD!$L$166:$L$242,MATCH($J776,[1]DataVD!$I$166:$I$242,0),1)=$M776,5,"")</f>
        <v/>
      </c>
      <c r="I776" s="25" t="str">
        <f t="shared" si="87"/>
        <v/>
      </c>
      <c r="J776" s="18" t="s">
        <v>116</v>
      </c>
      <c r="K776" s="14"/>
      <c r="L776" s="16" t="s">
        <v>33</v>
      </c>
      <c r="M776" s="16">
        <v>3.25</v>
      </c>
      <c r="N776" s="16">
        <v>3.29</v>
      </c>
      <c r="O776" s="16">
        <f t="shared" si="81"/>
        <v>4.0000000000000036E-2</v>
      </c>
      <c r="P776" s="16">
        <v>-0.16</v>
      </c>
      <c r="Q776" s="16">
        <v>-0.16</v>
      </c>
      <c r="R776" s="16">
        <f t="shared" si="82"/>
        <v>0</v>
      </c>
      <c r="S776" s="16"/>
      <c r="T776" s="16"/>
      <c r="U776" s="16"/>
      <c r="V776" s="16"/>
      <c r="W776" s="16"/>
    </row>
    <row r="777" spans="1:23" x14ac:dyDescent="0.3">
      <c r="A777" s="19" t="str">
        <f>IF(K777="","",MAX($A$15:A776)+1)</f>
        <v/>
      </c>
      <c r="B777" s="19">
        <v>6</v>
      </c>
      <c r="C777" s="19" t="str">
        <f t="shared" si="83"/>
        <v/>
      </c>
      <c r="D777" s="19" t="str">
        <f>IF(INDEX([1]DataVD!$K$166:$K$242,MATCH($J777,[1]DataVD!$I$166:$I$242,0),1)=$M777,2,"")</f>
        <v/>
      </c>
      <c r="E777" s="19" t="str">
        <f t="shared" si="84"/>
        <v/>
      </c>
      <c r="F777" s="19" t="str">
        <f t="shared" si="85"/>
        <v/>
      </c>
      <c r="G777" s="19" t="str">
        <f t="shared" si="86"/>
        <v/>
      </c>
      <c r="H777" s="19" t="str">
        <f>IF(INDEX([1]DataVD!$L$166:$L$242,MATCH($J777,[1]DataVD!$I$166:$I$242,0),1)=$M777,5,"")</f>
        <v/>
      </c>
      <c r="I777" s="25">
        <f t="shared" si="87"/>
        <v>6</v>
      </c>
      <c r="J777" s="18" t="s">
        <v>116</v>
      </c>
      <c r="K777" s="14"/>
      <c r="L777" s="16" t="s">
        <v>33</v>
      </c>
      <c r="M777" s="16">
        <v>3.07</v>
      </c>
      <c r="N777" s="16">
        <v>3.05</v>
      </c>
      <c r="O777" s="16">
        <f t="shared" si="81"/>
        <v>-2.0000000000000018E-2</v>
      </c>
      <c r="P777" s="16">
        <v>-0.16</v>
      </c>
      <c r="Q777" s="16">
        <v>-0.17</v>
      </c>
      <c r="R777" s="16">
        <f t="shared" si="82"/>
        <v>1.0000000000000009E-2</v>
      </c>
      <c r="S777" s="16"/>
      <c r="T777" s="16"/>
      <c r="U777" s="16"/>
      <c r="V777" s="16"/>
      <c r="W777" s="16"/>
    </row>
    <row r="778" spans="1:23" x14ac:dyDescent="0.3">
      <c r="A778" s="18">
        <f>IF(K778="","",MAX($A$15:A777)+1)</f>
        <v>71</v>
      </c>
      <c r="B778" s="18">
        <v>5</v>
      </c>
      <c r="C778" s="18">
        <f t="shared" si="83"/>
        <v>1</v>
      </c>
      <c r="D778" s="18" t="str">
        <f>IF(INDEX([1]DataVD!$K$166:$K$242,MATCH($J778,[1]DataVD!$I$166:$I$242,0),1)=$M778,2,"")</f>
        <v/>
      </c>
      <c r="E778" s="18" t="str">
        <f t="shared" si="84"/>
        <v/>
      </c>
      <c r="F778" s="18" t="str">
        <f t="shared" si="85"/>
        <v/>
      </c>
      <c r="G778" s="18" t="str">
        <f t="shared" si="86"/>
        <v/>
      </c>
      <c r="H778" s="18" t="str">
        <f>IF(INDEX([1]DataVD!$L$166:$L$242,MATCH($J778,[1]DataVD!$I$166:$I$242,0),1)=$M778,5,"")</f>
        <v/>
      </c>
      <c r="I778" s="25" t="str">
        <f t="shared" si="87"/>
        <v/>
      </c>
      <c r="J778" s="18" t="s">
        <v>117</v>
      </c>
      <c r="K778" s="12">
        <v>1240</v>
      </c>
      <c r="L778" s="13" t="s">
        <v>31</v>
      </c>
      <c r="M778" s="13">
        <v>1.6</v>
      </c>
      <c r="N778" s="13">
        <v>1.56</v>
      </c>
      <c r="O778" s="13">
        <f t="shared" si="81"/>
        <v>-4.0000000000000036E-2</v>
      </c>
      <c r="P778" s="13">
        <v>1.1499999999999999</v>
      </c>
      <c r="Q778" s="13">
        <v>1.1599999999999999</v>
      </c>
      <c r="R778" s="13">
        <f t="shared" si="82"/>
        <v>1.0000000000000009E-2</v>
      </c>
      <c r="S778" s="13">
        <v>0.38</v>
      </c>
      <c r="T778" s="13">
        <v>13.36</v>
      </c>
      <c r="U778" s="13">
        <v>3.6</v>
      </c>
      <c r="V778" s="13">
        <v>3.96</v>
      </c>
      <c r="W778" s="13"/>
    </row>
    <row r="779" spans="1:23" hidden="1" x14ac:dyDescent="0.3">
      <c r="A779" s="18" t="str">
        <f>IF(K779="","",MAX($A$15:A778)+1)</f>
        <v/>
      </c>
      <c r="B779" s="18">
        <v>4</v>
      </c>
      <c r="C779" s="18" t="str">
        <f t="shared" si="83"/>
        <v/>
      </c>
      <c r="D779" s="18" t="str">
        <f>IF(INDEX([1]DataVD!$K$166:$K$242,MATCH($J779,[1]DataVD!$I$166:$I$242,0),1)=$M779,2,"")</f>
        <v/>
      </c>
      <c r="E779" s="18" t="str">
        <f t="shared" si="84"/>
        <v/>
      </c>
      <c r="F779" s="18" t="str">
        <f t="shared" si="85"/>
        <v/>
      </c>
      <c r="G779" s="18" t="str">
        <f t="shared" si="86"/>
        <v/>
      </c>
      <c r="H779" s="18" t="str">
        <f>IF(INDEX([1]DataVD!$L$166:$L$242,MATCH($J779,[1]DataVD!$I$166:$I$242,0),1)=$M779,5,"")</f>
        <v/>
      </c>
      <c r="I779" s="25" t="str">
        <f t="shared" si="87"/>
        <v/>
      </c>
      <c r="J779" s="18" t="s">
        <v>117</v>
      </c>
      <c r="K779" s="11"/>
      <c r="L779" s="13" t="s">
        <v>31</v>
      </c>
      <c r="M779" s="13">
        <v>3.22</v>
      </c>
      <c r="N779" s="13">
        <v>3.26</v>
      </c>
      <c r="O779" s="13">
        <f t="shared" si="81"/>
        <v>3.9999999999999591E-2</v>
      </c>
      <c r="P779" s="13">
        <v>1.17</v>
      </c>
      <c r="Q779" s="13">
        <v>1.17</v>
      </c>
      <c r="R779" s="13">
        <f t="shared" si="82"/>
        <v>0</v>
      </c>
      <c r="S779" s="13"/>
      <c r="T779" s="13"/>
      <c r="U779" s="13"/>
      <c r="V779" s="13"/>
      <c r="W779" s="13"/>
    </row>
    <row r="780" spans="1:23" x14ac:dyDescent="0.3">
      <c r="A780" s="18" t="str">
        <f>IF(K780="","",MAX($A$15:A779)+1)</f>
        <v/>
      </c>
      <c r="B780" s="18">
        <v>3</v>
      </c>
      <c r="C780" s="18" t="str">
        <f t="shared" si="83"/>
        <v/>
      </c>
      <c r="D780" s="18">
        <f>IF(INDEX([1]DataVD!$K$166:$K$242,MATCH($J780,[1]DataVD!$I$166:$I$242,0),1)=$M780,2,"")</f>
        <v>2</v>
      </c>
      <c r="E780" s="18" t="str">
        <f t="shared" si="84"/>
        <v/>
      </c>
      <c r="F780" s="18" t="str">
        <f t="shared" si="85"/>
        <v/>
      </c>
      <c r="G780" s="18" t="str">
        <f t="shared" si="86"/>
        <v/>
      </c>
      <c r="H780" s="18" t="str">
        <f>IF(INDEX([1]DataVD!$L$166:$L$242,MATCH($J780,[1]DataVD!$I$166:$I$242,0),1)=$M780,5,"")</f>
        <v/>
      </c>
      <c r="I780" s="25" t="str">
        <f t="shared" si="87"/>
        <v/>
      </c>
      <c r="J780" s="18" t="s">
        <v>117</v>
      </c>
      <c r="K780" s="11"/>
      <c r="L780" s="13" t="s">
        <v>31</v>
      </c>
      <c r="M780" s="13">
        <v>3.6</v>
      </c>
      <c r="N780" s="13">
        <v>3.56</v>
      </c>
      <c r="O780" s="13">
        <f t="shared" si="81"/>
        <v>-4.0000000000000036E-2</v>
      </c>
      <c r="P780" s="13">
        <v>1.18</v>
      </c>
      <c r="Q780" s="13">
        <v>1.19</v>
      </c>
      <c r="R780" s="13">
        <f t="shared" si="82"/>
        <v>1.0000000000000009E-2</v>
      </c>
      <c r="S780" s="13"/>
      <c r="T780" s="13"/>
      <c r="U780" s="13"/>
      <c r="V780" s="13"/>
      <c r="W780" s="13"/>
    </row>
    <row r="781" spans="1:23" x14ac:dyDescent="0.3">
      <c r="A781" s="18" t="str">
        <f>IF(K781="","",MAX($A$15:A780)+1)</f>
        <v/>
      </c>
      <c r="B781" s="18">
        <v>2</v>
      </c>
      <c r="C781" s="18" t="str">
        <f t="shared" si="83"/>
        <v/>
      </c>
      <c r="D781" s="18" t="str">
        <f>IF(INDEX([1]DataVD!$K$166:$K$242,MATCH($J781,[1]DataVD!$I$166:$I$242,0),1)=$M781,2,"")</f>
        <v/>
      </c>
      <c r="E781" s="18">
        <f t="shared" si="84"/>
        <v>3</v>
      </c>
      <c r="F781" s="18" t="str">
        <f t="shared" si="85"/>
        <v/>
      </c>
      <c r="G781" s="18" t="str">
        <f t="shared" si="86"/>
        <v/>
      </c>
      <c r="H781" s="18" t="str">
        <f>IF(INDEX([1]DataVD!$L$166:$L$242,MATCH($J781,[1]DataVD!$I$166:$I$242,0),1)=$M781,5,"")</f>
        <v/>
      </c>
      <c r="I781" s="25" t="str">
        <f t="shared" si="87"/>
        <v/>
      </c>
      <c r="J781" s="18" t="s">
        <v>117</v>
      </c>
      <c r="K781" s="11"/>
      <c r="L781" s="13" t="s">
        <v>31</v>
      </c>
      <c r="M781" s="13">
        <v>3.3</v>
      </c>
      <c r="N781" s="13">
        <v>3.29</v>
      </c>
      <c r="O781" s="13">
        <f t="shared" si="81"/>
        <v>-9.9999999999997868E-3</v>
      </c>
      <c r="P781" s="13">
        <v>0.87</v>
      </c>
      <c r="Q781" s="13">
        <v>0.87</v>
      </c>
      <c r="R781" s="13">
        <f t="shared" si="82"/>
        <v>0</v>
      </c>
      <c r="S781" s="13"/>
      <c r="T781" s="13"/>
      <c r="U781" s="13"/>
      <c r="V781" s="13"/>
      <c r="W781" s="13"/>
    </row>
    <row r="782" spans="1:23" hidden="1" x14ac:dyDescent="0.3">
      <c r="A782" s="18" t="str">
        <f>IF(K782="","",MAX($A$15:A781)+1)</f>
        <v/>
      </c>
      <c r="B782" s="18">
        <v>1</v>
      </c>
      <c r="C782" s="18" t="str">
        <f t="shared" si="83"/>
        <v/>
      </c>
      <c r="D782" s="18" t="str">
        <f>IF(INDEX([1]DataVD!$K$166:$K$242,MATCH($J782,[1]DataVD!$I$166:$I$242,0),1)=$M782,2,"")</f>
        <v/>
      </c>
      <c r="E782" s="18" t="str">
        <f t="shared" si="84"/>
        <v/>
      </c>
      <c r="F782" s="18" t="str">
        <f t="shared" si="85"/>
        <v/>
      </c>
      <c r="G782" s="18" t="str">
        <f t="shared" si="86"/>
        <v/>
      </c>
      <c r="H782" s="18" t="str">
        <f>IF(INDEX([1]DataVD!$L$166:$L$242,MATCH($J782,[1]DataVD!$I$166:$I$242,0),1)=$M782,5,"")</f>
        <v/>
      </c>
      <c r="I782" s="25" t="str">
        <f t="shared" si="87"/>
        <v/>
      </c>
      <c r="J782" s="18" t="s">
        <v>117</v>
      </c>
      <c r="K782" s="11"/>
      <c r="L782" s="13" t="s">
        <v>31</v>
      </c>
      <c r="M782" s="13">
        <v>3.22</v>
      </c>
      <c r="N782" s="13">
        <v>3.22</v>
      </c>
      <c r="O782" s="13">
        <f t="shared" ref="O782:O845" si="88">ABS(N782)-ABS(M782)</f>
        <v>0</v>
      </c>
      <c r="P782" s="13">
        <v>0.87</v>
      </c>
      <c r="Q782" s="13">
        <v>0.86</v>
      </c>
      <c r="R782" s="13">
        <f t="shared" ref="R782:R845" si="89">ABS(Q782)-ABS(P782)</f>
        <v>-1.0000000000000009E-2</v>
      </c>
      <c r="S782" s="13"/>
      <c r="T782" s="13"/>
      <c r="U782" s="13"/>
      <c r="V782" s="13"/>
      <c r="W782" s="13"/>
    </row>
    <row r="783" spans="1:23" x14ac:dyDescent="0.3">
      <c r="A783" s="18" t="str">
        <f>IF(K783="","",MAX($A$15:A782)+1)</f>
        <v/>
      </c>
      <c r="B783" s="18">
        <v>0</v>
      </c>
      <c r="C783" s="18" t="str">
        <f t="shared" ref="C783:C846" si="90">IF(K783&gt;0,1,"")</f>
        <v/>
      </c>
      <c r="D783" s="18" t="str">
        <f>IF(INDEX([1]DataVD!$K$166:$K$242,MATCH($J783,[1]DataVD!$I$166:$I$242,0),1)=$M783,2,"")</f>
        <v/>
      </c>
      <c r="E783" s="18" t="str">
        <f t="shared" ref="E783:E846" si="91">IF(D782=2,3,"")</f>
        <v/>
      </c>
      <c r="F783" s="18">
        <f t="shared" ref="F783:F846" si="92">IF(L783="Tim",0,"")</f>
        <v>0</v>
      </c>
      <c r="G783" s="18" t="str">
        <f t="shared" ref="G783:G846" si="93">IF(H784=5,4,"")</f>
        <v/>
      </c>
      <c r="H783" s="18" t="str">
        <f>IF(INDEX([1]DataVD!$L$166:$L$242,MATCH($J783,[1]DataVD!$I$166:$I$242,0),1)=$M783,5,"")</f>
        <v/>
      </c>
      <c r="I783" s="25" t="str">
        <f t="shared" ref="I783:I846" si="94">IF(K784&gt;0,6,"")</f>
        <v/>
      </c>
      <c r="J783" s="18" t="s">
        <v>117</v>
      </c>
      <c r="K783" s="11"/>
      <c r="L783" s="13" t="s">
        <v>32</v>
      </c>
      <c r="M783" s="13">
        <v>0</v>
      </c>
      <c r="N783" s="13">
        <v>0</v>
      </c>
      <c r="O783" s="13">
        <f t="shared" si="88"/>
        <v>0</v>
      </c>
      <c r="P783" s="13">
        <v>0.82</v>
      </c>
      <c r="Q783" s="13">
        <v>0.81</v>
      </c>
      <c r="R783" s="13">
        <f t="shared" si="89"/>
        <v>-9.9999999999998979E-3</v>
      </c>
      <c r="S783" s="13"/>
      <c r="T783" s="13"/>
      <c r="U783" s="13"/>
      <c r="V783" s="13"/>
      <c r="W783" s="13"/>
    </row>
    <row r="784" spans="1:23" hidden="1" x14ac:dyDescent="0.3">
      <c r="A784" s="18" t="str">
        <f>IF(K784="","",MAX($A$15:A783)+1)</f>
        <v/>
      </c>
      <c r="B784" s="18">
        <v>1</v>
      </c>
      <c r="C784" s="18" t="str">
        <f t="shared" si="90"/>
        <v/>
      </c>
      <c r="D784" s="18" t="str">
        <f>IF(INDEX([1]DataVD!$K$166:$K$242,MATCH($J784,[1]DataVD!$I$166:$I$242,0),1)=$M784,2,"")</f>
        <v/>
      </c>
      <c r="E784" s="18" t="str">
        <f t="shared" si="91"/>
        <v/>
      </c>
      <c r="F784" s="18" t="str">
        <f t="shared" si="92"/>
        <v/>
      </c>
      <c r="G784" s="18" t="str">
        <f t="shared" si="93"/>
        <v/>
      </c>
      <c r="H784" s="18" t="str">
        <f>IF(INDEX([1]DataVD!$L$166:$L$242,MATCH($J784,[1]DataVD!$I$166:$I$242,0),1)=$M784,5,"")</f>
        <v/>
      </c>
      <c r="I784" s="25" t="str">
        <f t="shared" si="94"/>
        <v/>
      </c>
      <c r="J784" s="18" t="s">
        <v>117</v>
      </c>
      <c r="K784" s="11"/>
      <c r="L784" s="13" t="s">
        <v>33</v>
      </c>
      <c r="M784" s="13">
        <v>2.13</v>
      </c>
      <c r="N784" s="13">
        <v>2.09</v>
      </c>
      <c r="O784" s="13">
        <f t="shared" si="88"/>
        <v>-4.0000000000000036E-2</v>
      </c>
      <c r="P784" s="13">
        <v>0.8</v>
      </c>
      <c r="Q784" s="13">
        <v>0.8</v>
      </c>
      <c r="R784" s="13">
        <f t="shared" si="89"/>
        <v>0</v>
      </c>
      <c r="S784" s="13"/>
      <c r="T784" s="13"/>
      <c r="U784" s="13"/>
      <c r="V784" s="13"/>
      <c r="W784" s="13"/>
    </row>
    <row r="785" spans="1:23" hidden="1" x14ac:dyDescent="0.3">
      <c r="A785" s="18" t="str">
        <f>IF(K785="","",MAX($A$15:A784)+1)</f>
        <v/>
      </c>
      <c r="B785" s="18">
        <v>2</v>
      </c>
      <c r="C785" s="18" t="str">
        <f t="shared" si="90"/>
        <v/>
      </c>
      <c r="D785" s="18" t="str">
        <f>IF(INDEX([1]DataVD!$K$166:$K$242,MATCH($J785,[1]DataVD!$I$166:$I$242,0),1)=$M785,2,"")</f>
        <v/>
      </c>
      <c r="E785" s="18" t="str">
        <f t="shared" si="91"/>
        <v/>
      </c>
      <c r="F785" s="18" t="str">
        <f t="shared" si="92"/>
        <v/>
      </c>
      <c r="G785" s="18" t="str">
        <f t="shared" si="93"/>
        <v/>
      </c>
      <c r="H785" s="18" t="str">
        <f>IF(INDEX([1]DataVD!$L$166:$L$242,MATCH($J785,[1]DataVD!$I$166:$I$242,0),1)=$M785,5,"")</f>
        <v/>
      </c>
      <c r="I785" s="25" t="str">
        <f t="shared" si="94"/>
        <v/>
      </c>
      <c r="J785" s="18" t="s">
        <v>117</v>
      </c>
      <c r="K785" s="11"/>
      <c r="L785" s="13" t="s">
        <v>33</v>
      </c>
      <c r="M785" s="13">
        <v>2.42</v>
      </c>
      <c r="N785" s="13">
        <v>2.39</v>
      </c>
      <c r="O785" s="13">
        <f t="shared" si="88"/>
        <v>-2.9999999999999805E-2</v>
      </c>
      <c r="P785" s="13">
        <v>-0.23</v>
      </c>
      <c r="Q785" s="13">
        <v>-0.21</v>
      </c>
      <c r="R785" s="13">
        <f t="shared" si="89"/>
        <v>-2.0000000000000018E-2</v>
      </c>
      <c r="S785" s="13"/>
      <c r="T785" s="13"/>
      <c r="U785" s="13"/>
      <c r="V785" s="13"/>
      <c r="W785" s="13"/>
    </row>
    <row r="786" spans="1:23" hidden="1" x14ac:dyDescent="0.3">
      <c r="A786" s="18" t="str">
        <f>IF(K786="","",MAX($A$15:A785)+1)</f>
        <v/>
      </c>
      <c r="B786" s="18">
        <v>3</v>
      </c>
      <c r="C786" s="18" t="str">
        <f t="shared" si="90"/>
        <v/>
      </c>
      <c r="D786" s="18" t="str">
        <f>IF(INDEX([1]DataVD!$K$166:$K$242,MATCH($J786,[1]DataVD!$I$166:$I$242,0),1)=$M786,2,"")</f>
        <v/>
      </c>
      <c r="E786" s="18" t="str">
        <f t="shared" si="91"/>
        <v/>
      </c>
      <c r="F786" s="18" t="str">
        <f t="shared" si="92"/>
        <v/>
      </c>
      <c r="G786" s="18" t="str">
        <f t="shared" si="93"/>
        <v/>
      </c>
      <c r="H786" s="18" t="str">
        <f>IF(INDEX([1]DataVD!$L$166:$L$242,MATCH($J786,[1]DataVD!$I$166:$I$242,0),1)=$M786,5,"")</f>
        <v/>
      </c>
      <c r="I786" s="25" t="str">
        <f t="shared" si="94"/>
        <v/>
      </c>
      <c r="J786" s="18" t="s">
        <v>117</v>
      </c>
      <c r="K786" s="11"/>
      <c r="L786" s="13" t="s">
        <v>33</v>
      </c>
      <c r="M786" s="13">
        <v>3.64</v>
      </c>
      <c r="N786" s="13">
        <v>3.6</v>
      </c>
      <c r="O786" s="13">
        <f t="shared" si="88"/>
        <v>-4.0000000000000036E-2</v>
      </c>
      <c r="P786" s="13">
        <v>-0.22</v>
      </c>
      <c r="Q786" s="13">
        <v>-0.22</v>
      </c>
      <c r="R786" s="13">
        <f t="shared" si="89"/>
        <v>0</v>
      </c>
      <c r="S786" s="13"/>
      <c r="T786" s="13"/>
      <c r="U786" s="13"/>
      <c r="V786" s="13"/>
      <c r="W786" s="13"/>
    </row>
    <row r="787" spans="1:23" x14ac:dyDescent="0.3">
      <c r="A787" s="18" t="str">
        <f>IF(K787="","",MAX($A$15:A786)+1)</f>
        <v/>
      </c>
      <c r="B787" s="18">
        <v>4</v>
      </c>
      <c r="C787" s="18" t="str">
        <f t="shared" si="90"/>
        <v/>
      </c>
      <c r="D787" s="18" t="str">
        <f>IF(INDEX([1]DataVD!$K$166:$K$242,MATCH($J787,[1]DataVD!$I$166:$I$242,0),1)=$M787,2,"")</f>
        <v/>
      </c>
      <c r="E787" s="18" t="str">
        <f t="shared" si="91"/>
        <v/>
      </c>
      <c r="F787" s="18" t="str">
        <f t="shared" si="92"/>
        <v/>
      </c>
      <c r="G787" s="18">
        <f t="shared" si="93"/>
        <v>4</v>
      </c>
      <c r="H787" s="18" t="str">
        <f>IF(INDEX([1]DataVD!$L$166:$L$242,MATCH($J787,[1]DataVD!$I$166:$I$242,0),1)=$M787,5,"")</f>
        <v/>
      </c>
      <c r="I787" s="25" t="str">
        <f t="shared" si="94"/>
        <v/>
      </c>
      <c r="J787" s="18" t="s">
        <v>117</v>
      </c>
      <c r="K787" s="11"/>
      <c r="L787" s="13" t="s">
        <v>33</v>
      </c>
      <c r="M787" s="13">
        <v>3.86</v>
      </c>
      <c r="N787" s="13">
        <v>3.84</v>
      </c>
      <c r="O787" s="13">
        <f t="shared" si="88"/>
        <v>-2.0000000000000018E-2</v>
      </c>
      <c r="P787" s="13">
        <v>0.35</v>
      </c>
      <c r="Q787" s="13">
        <v>0.36</v>
      </c>
      <c r="R787" s="13">
        <f t="shared" si="89"/>
        <v>1.0000000000000009E-2</v>
      </c>
      <c r="S787" s="13"/>
      <c r="T787" s="13"/>
      <c r="U787" s="13"/>
      <c r="V787" s="13"/>
      <c r="W787" s="13"/>
    </row>
    <row r="788" spans="1:23" x14ac:dyDescent="0.3">
      <c r="A788" s="18" t="str">
        <f>IF(K788="","",MAX($A$15:A787)+1)</f>
        <v/>
      </c>
      <c r="B788" s="18">
        <v>5</v>
      </c>
      <c r="C788" s="18" t="str">
        <f t="shared" si="90"/>
        <v/>
      </c>
      <c r="D788" s="18" t="str">
        <f>IF(INDEX([1]DataVD!$K$166:$K$242,MATCH($J788,[1]DataVD!$I$166:$I$242,0),1)=$M788,2,"")</f>
        <v/>
      </c>
      <c r="E788" s="18" t="str">
        <f t="shared" si="91"/>
        <v/>
      </c>
      <c r="F788" s="18" t="str">
        <f t="shared" si="92"/>
        <v/>
      </c>
      <c r="G788" s="18" t="str">
        <f t="shared" si="93"/>
        <v/>
      </c>
      <c r="H788" s="18">
        <f>IF(INDEX([1]DataVD!$L$166:$L$242,MATCH($J788,[1]DataVD!$I$166:$I$242,0),1)=$M788,5,"")</f>
        <v>5</v>
      </c>
      <c r="I788" s="25" t="str">
        <f t="shared" si="94"/>
        <v/>
      </c>
      <c r="J788" s="18" t="s">
        <v>117</v>
      </c>
      <c r="K788" s="11"/>
      <c r="L788" s="13" t="s">
        <v>33</v>
      </c>
      <c r="M788" s="13">
        <v>3.96</v>
      </c>
      <c r="N788" s="13">
        <v>3.99</v>
      </c>
      <c r="O788" s="13">
        <f t="shared" si="88"/>
        <v>3.0000000000000249E-2</v>
      </c>
      <c r="P788" s="13">
        <v>0.94</v>
      </c>
      <c r="Q788" s="13">
        <v>0.93</v>
      </c>
      <c r="R788" s="13">
        <f t="shared" si="89"/>
        <v>-9.9999999999998979E-3</v>
      </c>
      <c r="S788" s="13"/>
      <c r="T788" s="13"/>
      <c r="U788" s="13"/>
      <c r="V788" s="13"/>
      <c r="W788" s="13"/>
    </row>
    <row r="789" spans="1:23" hidden="1" x14ac:dyDescent="0.3">
      <c r="A789" s="18" t="str">
        <f>IF(K789="","",MAX($A$15:A788)+1)</f>
        <v/>
      </c>
      <c r="B789" s="18">
        <v>6</v>
      </c>
      <c r="C789" s="18" t="str">
        <f t="shared" si="90"/>
        <v/>
      </c>
      <c r="D789" s="18" t="str">
        <f>IF(INDEX([1]DataVD!$K$166:$K$242,MATCH($J789,[1]DataVD!$I$166:$I$242,0),1)=$M789,2,"")</f>
        <v/>
      </c>
      <c r="E789" s="18" t="str">
        <f t="shared" si="91"/>
        <v/>
      </c>
      <c r="F789" s="18" t="str">
        <f t="shared" si="92"/>
        <v/>
      </c>
      <c r="G789" s="18" t="str">
        <f t="shared" si="93"/>
        <v/>
      </c>
      <c r="H789" s="18" t="str">
        <f>IF(INDEX([1]DataVD!$L$166:$L$242,MATCH($J789,[1]DataVD!$I$166:$I$242,0),1)=$M789,5,"")</f>
        <v/>
      </c>
      <c r="I789" s="25" t="str">
        <f t="shared" si="94"/>
        <v/>
      </c>
      <c r="J789" s="18" t="s">
        <v>117</v>
      </c>
      <c r="K789" s="11"/>
      <c r="L789" s="13" t="s">
        <v>33</v>
      </c>
      <c r="M789" s="13">
        <v>3.64</v>
      </c>
      <c r="N789" s="13">
        <v>3.66</v>
      </c>
      <c r="O789" s="13">
        <f t="shared" si="88"/>
        <v>2.0000000000000018E-2</v>
      </c>
      <c r="P789" s="13">
        <v>0.08</v>
      </c>
      <c r="Q789" s="13">
        <v>7.0000000000000007E-2</v>
      </c>
      <c r="R789" s="13">
        <f t="shared" si="89"/>
        <v>-9.999999999999995E-3</v>
      </c>
      <c r="S789" s="13"/>
      <c r="T789" s="13"/>
      <c r="U789" s="13"/>
      <c r="V789" s="13"/>
      <c r="W789" s="13"/>
    </row>
    <row r="790" spans="1:23" x14ac:dyDescent="0.3">
      <c r="A790" s="18" t="str">
        <f>IF(K790="","",MAX($A$15:A789)+1)</f>
        <v/>
      </c>
      <c r="B790" s="18">
        <v>7</v>
      </c>
      <c r="C790" s="18" t="str">
        <f t="shared" si="90"/>
        <v/>
      </c>
      <c r="D790" s="18" t="str">
        <f>IF(INDEX([1]DataVD!$K$166:$K$242,MATCH($J790,[1]DataVD!$I$166:$I$242,0),1)=$M790,2,"")</f>
        <v/>
      </c>
      <c r="E790" s="18" t="str">
        <f t="shared" si="91"/>
        <v/>
      </c>
      <c r="F790" s="18" t="str">
        <f t="shared" si="92"/>
        <v/>
      </c>
      <c r="G790" s="18" t="str">
        <f t="shared" si="93"/>
        <v/>
      </c>
      <c r="H790" s="18" t="str">
        <f>IF(INDEX([1]DataVD!$L$166:$L$242,MATCH($J790,[1]DataVD!$I$166:$I$242,0),1)=$M790,5,"")</f>
        <v/>
      </c>
      <c r="I790" s="25">
        <f t="shared" si="94"/>
        <v>6</v>
      </c>
      <c r="J790" s="18" t="s">
        <v>117</v>
      </c>
      <c r="K790" s="11"/>
      <c r="L790" s="13" t="s">
        <v>33</v>
      </c>
      <c r="M790" s="13">
        <v>2.56</v>
      </c>
      <c r="N790" s="13">
        <v>2.52</v>
      </c>
      <c r="O790" s="13">
        <f t="shared" si="88"/>
        <v>-4.0000000000000036E-2</v>
      </c>
      <c r="P790" s="13">
        <v>7.0000000000000007E-2</v>
      </c>
      <c r="Q790" s="13">
        <v>0.05</v>
      </c>
      <c r="R790" s="13">
        <f t="shared" si="89"/>
        <v>-2.0000000000000004E-2</v>
      </c>
      <c r="S790" s="13"/>
      <c r="T790" s="13"/>
      <c r="U790" s="13"/>
      <c r="V790" s="13"/>
      <c r="W790" s="13"/>
    </row>
    <row r="791" spans="1:23" x14ac:dyDescent="0.3">
      <c r="A791" s="19">
        <f>IF(K791="","",MAX($A$15:A790)+1)</f>
        <v>72</v>
      </c>
      <c r="B791" s="19">
        <v>3</v>
      </c>
      <c r="C791" s="19">
        <f t="shared" si="90"/>
        <v>1</v>
      </c>
      <c r="D791" s="19" t="str">
        <f>IF(INDEX([1]DataVD!$K$166:$K$242,MATCH($J791,[1]DataVD!$I$166:$I$242,0),1)=$M791,2,"")</f>
        <v/>
      </c>
      <c r="E791" s="19" t="str">
        <f t="shared" si="91"/>
        <v/>
      </c>
      <c r="F791" s="19" t="str">
        <f t="shared" si="92"/>
        <v/>
      </c>
      <c r="G791" s="19" t="str">
        <f t="shared" si="93"/>
        <v/>
      </c>
      <c r="H791" s="19" t="str">
        <f>IF(INDEX([1]DataVD!$L$166:$L$242,MATCH($J791,[1]DataVD!$I$166:$I$242,0),1)=$M791,5,"")</f>
        <v/>
      </c>
      <c r="I791" s="25" t="str">
        <f t="shared" si="94"/>
        <v/>
      </c>
      <c r="J791" s="18" t="s">
        <v>118</v>
      </c>
      <c r="K791" s="15">
        <v>1260</v>
      </c>
      <c r="L791" s="16" t="s">
        <v>31</v>
      </c>
      <c r="M791" s="16">
        <v>1.57</v>
      </c>
      <c r="N791" s="16">
        <v>1.56</v>
      </c>
      <c r="O791" s="16">
        <f t="shared" si="88"/>
        <v>-1.0000000000000009E-2</v>
      </c>
      <c r="P791" s="16">
        <v>1.3</v>
      </c>
      <c r="Q791" s="16">
        <v>1.28</v>
      </c>
      <c r="R791" s="16">
        <f t="shared" si="89"/>
        <v>-2.0000000000000018E-2</v>
      </c>
      <c r="S791" s="16">
        <v>0.43</v>
      </c>
      <c r="T791" s="16">
        <v>13.52</v>
      </c>
      <c r="U791" s="16">
        <v>3.56</v>
      </c>
      <c r="V791" s="16">
        <v>4.6100000000000003</v>
      </c>
      <c r="W791" s="16"/>
    </row>
    <row r="792" spans="1:23" x14ac:dyDescent="0.3">
      <c r="A792" s="19" t="str">
        <f>IF(K792="","",MAX($A$15:A791)+1)</f>
        <v/>
      </c>
      <c r="B792" s="19">
        <v>2</v>
      </c>
      <c r="C792" s="19" t="str">
        <f t="shared" si="90"/>
        <v/>
      </c>
      <c r="D792" s="19">
        <f>IF(INDEX([1]DataVD!$K$166:$K$242,MATCH($J792,[1]DataVD!$I$166:$I$242,0),1)=$M792,2,"")</f>
        <v>2</v>
      </c>
      <c r="E792" s="19" t="str">
        <f t="shared" si="91"/>
        <v/>
      </c>
      <c r="F792" s="19" t="str">
        <f t="shared" si="92"/>
        <v/>
      </c>
      <c r="G792" s="19" t="str">
        <f t="shared" si="93"/>
        <v/>
      </c>
      <c r="H792" s="19" t="str">
        <f>IF(INDEX([1]DataVD!$L$166:$L$242,MATCH($J792,[1]DataVD!$I$166:$I$242,0),1)=$M792,5,"")</f>
        <v/>
      </c>
      <c r="I792" s="25" t="str">
        <f t="shared" si="94"/>
        <v/>
      </c>
      <c r="J792" s="18" t="s">
        <v>118</v>
      </c>
      <c r="K792" s="14"/>
      <c r="L792" s="16" t="s">
        <v>31</v>
      </c>
      <c r="M792" s="16">
        <v>3.56</v>
      </c>
      <c r="N792" s="16">
        <v>3.59</v>
      </c>
      <c r="O792" s="16">
        <f t="shared" si="88"/>
        <v>2.9999999999999805E-2</v>
      </c>
      <c r="P792" s="16">
        <v>1.2</v>
      </c>
      <c r="Q792" s="16">
        <v>1.2</v>
      </c>
      <c r="R792" s="16">
        <f t="shared" si="89"/>
        <v>0</v>
      </c>
      <c r="S792" s="16"/>
      <c r="T792" s="16"/>
      <c r="U792" s="16"/>
      <c r="V792" s="16"/>
      <c r="W792" s="16"/>
    </row>
    <row r="793" spans="1:23" x14ac:dyDescent="0.3">
      <c r="A793" s="19" t="str">
        <f>IF(K793="","",MAX($A$15:A792)+1)</f>
        <v/>
      </c>
      <c r="B793" s="19">
        <v>1</v>
      </c>
      <c r="C793" s="19" t="str">
        <f t="shared" si="90"/>
        <v/>
      </c>
      <c r="D793" s="19" t="str">
        <f>IF(INDEX([1]DataVD!$K$166:$K$242,MATCH($J793,[1]DataVD!$I$166:$I$242,0),1)=$M793,2,"")</f>
        <v/>
      </c>
      <c r="E793" s="19">
        <f t="shared" si="91"/>
        <v>3</v>
      </c>
      <c r="F793" s="19" t="str">
        <f t="shared" si="92"/>
        <v/>
      </c>
      <c r="G793" s="19" t="str">
        <f t="shared" si="93"/>
        <v/>
      </c>
      <c r="H793" s="19" t="str">
        <f>IF(INDEX([1]DataVD!$L$166:$L$242,MATCH($J793,[1]DataVD!$I$166:$I$242,0),1)=$M793,5,"")</f>
        <v/>
      </c>
      <c r="I793" s="25" t="str">
        <f t="shared" si="94"/>
        <v/>
      </c>
      <c r="J793" s="18" t="s">
        <v>118</v>
      </c>
      <c r="K793" s="14"/>
      <c r="L793" s="16" t="s">
        <v>31</v>
      </c>
      <c r="M793" s="16">
        <v>3.26</v>
      </c>
      <c r="N793" s="16">
        <v>3.29</v>
      </c>
      <c r="O793" s="16">
        <f t="shared" si="88"/>
        <v>3.0000000000000249E-2</v>
      </c>
      <c r="P793" s="16">
        <v>0.92</v>
      </c>
      <c r="Q793" s="16">
        <v>0.92</v>
      </c>
      <c r="R793" s="16">
        <f t="shared" si="89"/>
        <v>0</v>
      </c>
      <c r="S793" s="16"/>
      <c r="T793" s="16"/>
      <c r="U793" s="16"/>
      <c r="V793" s="16"/>
      <c r="W793" s="16"/>
    </row>
    <row r="794" spans="1:23" x14ac:dyDescent="0.3">
      <c r="A794" s="19" t="str">
        <f>IF(K794="","",MAX($A$15:A793)+1)</f>
        <v/>
      </c>
      <c r="B794" s="19">
        <v>0</v>
      </c>
      <c r="C794" s="19" t="str">
        <f t="shared" si="90"/>
        <v/>
      </c>
      <c r="D794" s="19" t="str">
        <f>IF(INDEX([1]DataVD!$K$166:$K$242,MATCH($J794,[1]DataVD!$I$166:$I$242,0),1)=$M794,2,"")</f>
        <v/>
      </c>
      <c r="E794" s="19" t="str">
        <f t="shared" si="91"/>
        <v/>
      </c>
      <c r="F794" s="19">
        <f t="shared" si="92"/>
        <v>0</v>
      </c>
      <c r="G794" s="19" t="str">
        <f t="shared" si="93"/>
        <v/>
      </c>
      <c r="H794" s="19" t="str">
        <f>IF(INDEX([1]DataVD!$L$166:$L$242,MATCH($J794,[1]DataVD!$I$166:$I$242,0),1)=$M794,5,"")</f>
        <v/>
      </c>
      <c r="I794" s="25" t="str">
        <f t="shared" si="94"/>
        <v/>
      </c>
      <c r="J794" s="18" t="s">
        <v>118</v>
      </c>
      <c r="K794" s="14"/>
      <c r="L794" s="16" t="s">
        <v>32</v>
      </c>
      <c r="M794" s="16">
        <v>0</v>
      </c>
      <c r="N794" s="16">
        <v>0</v>
      </c>
      <c r="O794" s="16">
        <f t="shared" si="88"/>
        <v>0</v>
      </c>
      <c r="P794" s="16">
        <v>1.07</v>
      </c>
      <c r="Q794" s="16">
        <v>1.08</v>
      </c>
      <c r="R794" s="16">
        <f t="shared" si="89"/>
        <v>1.0000000000000009E-2</v>
      </c>
      <c r="S794" s="16"/>
      <c r="T794" s="16"/>
      <c r="U794" s="16"/>
      <c r="V794" s="16"/>
      <c r="W794" s="16"/>
    </row>
    <row r="795" spans="1:23" hidden="1" x14ac:dyDescent="0.3">
      <c r="A795" s="19" t="str">
        <f>IF(K795="","",MAX($A$15:A794)+1)</f>
        <v/>
      </c>
      <c r="B795" s="19">
        <v>1</v>
      </c>
      <c r="C795" s="19" t="str">
        <f t="shared" si="90"/>
        <v/>
      </c>
      <c r="D795" s="19" t="str">
        <f>IF(INDEX([1]DataVD!$K$166:$K$242,MATCH($J795,[1]DataVD!$I$166:$I$242,0),1)=$M795,2,"")</f>
        <v/>
      </c>
      <c r="E795" s="19" t="str">
        <f t="shared" si="91"/>
        <v/>
      </c>
      <c r="F795" s="19" t="str">
        <f t="shared" si="92"/>
        <v/>
      </c>
      <c r="G795" s="19" t="str">
        <f t="shared" si="93"/>
        <v/>
      </c>
      <c r="H795" s="19" t="str">
        <f>IF(INDEX([1]DataVD!$L$166:$L$242,MATCH($J795,[1]DataVD!$I$166:$I$242,0),1)=$M795,5,"")</f>
        <v/>
      </c>
      <c r="I795" s="25" t="str">
        <f t="shared" si="94"/>
        <v/>
      </c>
      <c r="J795" s="18" t="s">
        <v>118</v>
      </c>
      <c r="K795" s="14"/>
      <c r="L795" s="16" t="s">
        <v>33</v>
      </c>
      <c r="M795" s="16">
        <v>2.69</v>
      </c>
      <c r="N795" s="16">
        <v>2.64</v>
      </c>
      <c r="O795" s="16">
        <f t="shared" si="88"/>
        <v>-4.9999999999999822E-2</v>
      </c>
      <c r="P795" s="16">
        <v>0.83</v>
      </c>
      <c r="Q795" s="16">
        <v>0.82</v>
      </c>
      <c r="R795" s="16">
        <f t="shared" si="89"/>
        <v>-1.0000000000000009E-2</v>
      </c>
      <c r="S795" s="16"/>
      <c r="T795" s="16"/>
      <c r="U795" s="16"/>
      <c r="V795" s="16"/>
      <c r="W795" s="16"/>
    </row>
    <row r="796" spans="1:23" hidden="1" x14ac:dyDescent="0.3">
      <c r="A796" s="19" t="str">
        <f>IF(K796="","",MAX($A$15:A795)+1)</f>
        <v/>
      </c>
      <c r="B796" s="19">
        <v>2</v>
      </c>
      <c r="C796" s="19" t="str">
        <f t="shared" si="90"/>
        <v/>
      </c>
      <c r="D796" s="19" t="str">
        <f>IF(INDEX([1]DataVD!$K$166:$K$242,MATCH($J796,[1]DataVD!$I$166:$I$242,0),1)=$M796,2,"")</f>
        <v/>
      </c>
      <c r="E796" s="19" t="str">
        <f t="shared" si="91"/>
        <v/>
      </c>
      <c r="F796" s="19" t="str">
        <f t="shared" si="92"/>
        <v/>
      </c>
      <c r="G796" s="19" t="str">
        <f t="shared" si="93"/>
        <v/>
      </c>
      <c r="H796" s="19" t="str">
        <f>IF(INDEX([1]DataVD!$L$166:$L$242,MATCH($J796,[1]DataVD!$I$166:$I$242,0),1)=$M796,5,"")</f>
        <v/>
      </c>
      <c r="I796" s="25" t="str">
        <f t="shared" si="94"/>
        <v/>
      </c>
      <c r="J796" s="18" t="s">
        <v>118</v>
      </c>
      <c r="K796" s="14"/>
      <c r="L796" s="16" t="s">
        <v>33</v>
      </c>
      <c r="M796" s="16">
        <v>3.01</v>
      </c>
      <c r="N796" s="16">
        <v>2.97</v>
      </c>
      <c r="O796" s="16">
        <f t="shared" si="88"/>
        <v>-3.9999999999999591E-2</v>
      </c>
      <c r="P796" s="16">
        <v>-0.1</v>
      </c>
      <c r="Q796" s="16">
        <v>-0.12</v>
      </c>
      <c r="R796" s="16">
        <f t="shared" si="89"/>
        <v>1.999999999999999E-2</v>
      </c>
      <c r="S796" s="16"/>
      <c r="T796" s="16"/>
      <c r="U796" s="16"/>
      <c r="V796" s="16"/>
      <c r="W796" s="16"/>
    </row>
    <row r="797" spans="1:23" hidden="1" x14ac:dyDescent="0.3">
      <c r="A797" s="19" t="str">
        <f>IF(K797="","",MAX($A$15:A796)+1)</f>
        <v/>
      </c>
      <c r="B797" s="19">
        <v>3</v>
      </c>
      <c r="C797" s="19" t="str">
        <f t="shared" si="90"/>
        <v/>
      </c>
      <c r="D797" s="19" t="str">
        <f>IF(INDEX([1]DataVD!$K$166:$K$242,MATCH($J797,[1]DataVD!$I$166:$I$242,0),1)=$M797,2,"")</f>
        <v/>
      </c>
      <c r="E797" s="19" t="str">
        <f t="shared" si="91"/>
        <v/>
      </c>
      <c r="F797" s="19" t="str">
        <f t="shared" si="92"/>
        <v/>
      </c>
      <c r="G797" s="19" t="str">
        <f t="shared" si="93"/>
        <v/>
      </c>
      <c r="H797" s="19" t="str">
        <f>IF(INDEX([1]DataVD!$L$166:$L$242,MATCH($J797,[1]DataVD!$I$166:$I$242,0),1)=$M797,5,"")</f>
        <v/>
      </c>
      <c r="I797" s="25" t="str">
        <f t="shared" si="94"/>
        <v/>
      </c>
      <c r="J797" s="18" t="s">
        <v>118</v>
      </c>
      <c r="K797" s="14"/>
      <c r="L797" s="16" t="s">
        <v>33</v>
      </c>
      <c r="M797" s="16">
        <v>4.5</v>
      </c>
      <c r="N797" s="16">
        <v>4.4800000000000004</v>
      </c>
      <c r="O797" s="16">
        <f t="shared" si="88"/>
        <v>-1.9999999999999574E-2</v>
      </c>
      <c r="P797" s="16">
        <v>-0.15</v>
      </c>
      <c r="Q797" s="16">
        <v>-0.16</v>
      </c>
      <c r="R797" s="16">
        <f t="shared" si="89"/>
        <v>1.0000000000000009E-2</v>
      </c>
      <c r="S797" s="16"/>
      <c r="T797" s="16"/>
      <c r="U797" s="16"/>
      <c r="V797" s="16"/>
      <c r="W797" s="16"/>
    </row>
    <row r="798" spans="1:23" x14ac:dyDescent="0.3">
      <c r="A798" s="19" t="str">
        <f>IF(K798="","",MAX($A$15:A797)+1)</f>
        <v/>
      </c>
      <c r="B798" s="19">
        <v>4</v>
      </c>
      <c r="C798" s="19" t="str">
        <f t="shared" si="90"/>
        <v/>
      </c>
      <c r="D798" s="19" t="str">
        <f>IF(INDEX([1]DataVD!$K$166:$K$242,MATCH($J798,[1]DataVD!$I$166:$I$242,0),1)=$M798,2,"")</f>
        <v/>
      </c>
      <c r="E798" s="19" t="str">
        <f t="shared" si="91"/>
        <v/>
      </c>
      <c r="F798" s="19" t="str">
        <f t="shared" si="92"/>
        <v/>
      </c>
      <c r="G798" s="19">
        <f t="shared" si="93"/>
        <v>4</v>
      </c>
      <c r="H798" s="19" t="str">
        <f>IF(INDEX([1]DataVD!$L$166:$L$242,MATCH($J798,[1]DataVD!$I$166:$I$242,0),1)=$M798,5,"")</f>
        <v/>
      </c>
      <c r="I798" s="25" t="str">
        <f t="shared" si="94"/>
        <v/>
      </c>
      <c r="J798" s="18" t="s">
        <v>118</v>
      </c>
      <c r="K798" s="14"/>
      <c r="L798" s="16" t="s">
        <v>33</v>
      </c>
      <c r="M798" s="16">
        <v>4.5199999999999996</v>
      </c>
      <c r="N798" s="16">
        <v>4.47</v>
      </c>
      <c r="O798" s="16">
        <f t="shared" si="88"/>
        <v>-4.9999999999999822E-2</v>
      </c>
      <c r="P798" s="16">
        <v>-0.08</v>
      </c>
      <c r="Q798" s="16">
        <v>-0.08</v>
      </c>
      <c r="R798" s="16">
        <f t="shared" si="89"/>
        <v>0</v>
      </c>
      <c r="S798" s="16"/>
      <c r="T798" s="16"/>
      <c r="U798" s="16"/>
      <c r="V798" s="16"/>
      <c r="W798" s="16"/>
    </row>
    <row r="799" spans="1:23" x14ac:dyDescent="0.3">
      <c r="A799" s="19" t="str">
        <f>IF(K799="","",MAX($A$15:A798)+1)</f>
        <v/>
      </c>
      <c r="B799" s="19">
        <v>5</v>
      </c>
      <c r="C799" s="19" t="str">
        <f t="shared" si="90"/>
        <v/>
      </c>
      <c r="D799" s="19" t="str">
        <f>IF(INDEX([1]DataVD!$K$166:$K$242,MATCH($J799,[1]DataVD!$I$166:$I$242,0),1)=$M799,2,"")</f>
        <v/>
      </c>
      <c r="E799" s="19" t="str">
        <f t="shared" si="91"/>
        <v/>
      </c>
      <c r="F799" s="19" t="str">
        <f t="shared" si="92"/>
        <v/>
      </c>
      <c r="G799" s="19" t="str">
        <f t="shared" si="93"/>
        <v/>
      </c>
      <c r="H799" s="19">
        <f>IF(INDEX([1]DataVD!$L$166:$L$242,MATCH($J799,[1]DataVD!$I$166:$I$242,0),1)=$M799,5,"")</f>
        <v>5</v>
      </c>
      <c r="I799" s="25" t="str">
        <f t="shared" si="94"/>
        <v/>
      </c>
      <c r="J799" s="18" t="s">
        <v>118</v>
      </c>
      <c r="K799" s="14"/>
      <c r="L799" s="16" t="s">
        <v>33</v>
      </c>
      <c r="M799" s="16">
        <v>4.6100000000000003</v>
      </c>
      <c r="N799" s="16">
        <v>4.63</v>
      </c>
      <c r="O799" s="16">
        <f t="shared" si="88"/>
        <v>1.9999999999999574E-2</v>
      </c>
      <c r="P799" s="16">
        <v>0.5</v>
      </c>
      <c r="Q799" s="16">
        <v>0.5</v>
      </c>
      <c r="R799" s="16">
        <f t="shared" si="89"/>
        <v>0</v>
      </c>
      <c r="S799" s="16"/>
      <c r="T799" s="16"/>
      <c r="U799" s="16"/>
      <c r="V799" s="16"/>
      <c r="W799" s="16"/>
    </row>
    <row r="800" spans="1:23" hidden="1" x14ac:dyDescent="0.3">
      <c r="A800" s="19" t="str">
        <f>IF(K800="","",MAX($A$15:A799)+1)</f>
        <v/>
      </c>
      <c r="B800" s="19">
        <v>6</v>
      </c>
      <c r="C800" s="19" t="str">
        <f t="shared" si="90"/>
        <v/>
      </c>
      <c r="D800" s="19" t="str">
        <f>IF(INDEX([1]DataVD!$K$166:$K$242,MATCH($J800,[1]DataVD!$I$166:$I$242,0),1)=$M800,2,"")</f>
        <v/>
      </c>
      <c r="E800" s="19" t="str">
        <f t="shared" si="91"/>
        <v/>
      </c>
      <c r="F800" s="19" t="str">
        <f t="shared" si="92"/>
        <v/>
      </c>
      <c r="G800" s="19" t="str">
        <f t="shared" si="93"/>
        <v/>
      </c>
      <c r="H800" s="19" t="str">
        <f>IF(INDEX([1]DataVD!$L$166:$L$242,MATCH($J800,[1]DataVD!$I$166:$I$242,0),1)=$M800,5,"")</f>
        <v/>
      </c>
      <c r="I800" s="25" t="str">
        <f t="shared" si="94"/>
        <v/>
      </c>
      <c r="J800" s="18" t="s">
        <v>118</v>
      </c>
      <c r="K800" s="14"/>
      <c r="L800" s="16" t="s">
        <v>33</v>
      </c>
      <c r="M800" s="16">
        <v>4.5</v>
      </c>
      <c r="N800" s="16">
        <v>4.53</v>
      </c>
      <c r="O800" s="16">
        <f t="shared" si="88"/>
        <v>3.0000000000000249E-2</v>
      </c>
      <c r="P800" s="16">
        <v>0.15</v>
      </c>
      <c r="Q800" s="16">
        <v>0.13</v>
      </c>
      <c r="R800" s="16">
        <f t="shared" si="89"/>
        <v>-1.999999999999999E-2</v>
      </c>
      <c r="S800" s="16"/>
      <c r="T800" s="16"/>
      <c r="U800" s="16"/>
      <c r="V800" s="16"/>
      <c r="W800" s="16"/>
    </row>
    <row r="801" spans="1:23" hidden="1" x14ac:dyDescent="0.3">
      <c r="A801" s="19" t="str">
        <f>IF(K801="","",MAX($A$15:A800)+1)</f>
        <v/>
      </c>
      <c r="B801" s="19">
        <v>7</v>
      </c>
      <c r="C801" s="19" t="str">
        <f t="shared" si="90"/>
        <v/>
      </c>
      <c r="D801" s="19" t="str">
        <f>IF(INDEX([1]DataVD!$K$166:$K$242,MATCH($J801,[1]DataVD!$I$166:$I$242,0),1)=$M801,2,"")</f>
        <v/>
      </c>
      <c r="E801" s="19" t="str">
        <f t="shared" si="91"/>
        <v/>
      </c>
      <c r="F801" s="19" t="str">
        <f t="shared" si="92"/>
        <v/>
      </c>
      <c r="G801" s="19" t="str">
        <f t="shared" si="93"/>
        <v/>
      </c>
      <c r="H801" s="19" t="str">
        <f>IF(INDEX([1]DataVD!$L$166:$L$242,MATCH($J801,[1]DataVD!$I$166:$I$242,0),1)=$M801,5,"")</f>
        <v/>
      </c>
      <c r="I801" s="25" t="str">
        <f t="shared" si="94"/>
        <v/>
      </c>
      <c r="J801" s="18" t="s">
        <v>118</v>
      </c>
      <c r="K801" s="14"/>
      <c r="L801" s="16" t="s">
        <v>33</v>
      </c>
      <c r="M801" s="16">
        <v>3.01</v>
      </c>
      <c r="N801" s="16">
        <v>2.98</v>
      </c>
      <c r="O801" s="16">
        <f t="shared" si="88"/>
        <v>-2.9999999999999805E-2</v>
      </c>
      <c r="P801" s="16">
        <v>0.2</v>
      </c>
      <c r="Q801" s="16">
        <v>0.21</v>
      </c>
      <c r="R801" s="16">
        <f t="shared" si="89"/>
        <v>9.9999999999999811E-3</v>
      </c>
      <c r="S801" s="16"/>
      <c r="T801" s="16"/>
      <c r="U801" s="16"/>
      <c r="V801" s="16"/>
      <c r="W801" s="16"/>
    </row>
    <row r="802" spans="1:23" x14ac:dyDescent="0.3">
      <c r="A802" s="19" t="str">
        <f>IF(K802="","",MAX($A$15:A801)+1)</f>
        <v/>
      </c>
      <c r="B802" s="19">
        <v>8</v>
      </c>
      <c r="C802" s="19" t="str">
        <f t="shared" si="90"/>
        <v/>
      </c>
      <c r="D802" s="19" t="str">
        <f>IF(INDEX([1]DataVD!$K$166:$K$242,MATCH($J802,[1]DataVD!$I$166:$I$242,0),1)=$M802,2,"")</f>
        <v/>
      </c>
      <c r="E802" s="19" t="str">
        <f t="shared" si="91"/>
        <v/>
      </c>
      <c r="F802" s="19" t="str">
        <f t="shared" si="92"/>
        <v/>
      </c>
      <c r="G802" s="19" t="str">
        <f t="shared" si="93"/>
        <v/>
      </c>
      <c r="H802" s="19" t="str">
        <f>IF(INDEX([1]DataVD!$L$166:$L$242,MATCH($J802,[1]DataVD!$I$166:$I$242,0),1)=$M802,5,"")</f>
        <v/>
      </c>
      <c r="I802" s="25">
        <f t="shared" si="94"/>
        <v>6</v>
      </c>
      <c r="J802" s="18" t="s">
        <v>118</v>
      </c>
      <c r="K802" s="14"/>
      <c r="L802" s="16" t="s">
        <v>33</v>
      </c>
      <c r="M802" s="16">
        <v>2.96</v>
      </c>
      <c r="N802" s="16">
        <v>2.96</v>
      </c>
      <c r="O802" s="16">
        <f t="shared" si="88"/>
        <v>0</v>
      </c>
      <c r="P802" s="16">
        <v>0.33</v>
      </c>
      <c r="Q802" s="16">
        <v>0.32</v>
      </c>
      <c r="R802" s="16">
        <f t="shared" si="89"/>
        <v>-1.0000000000000009E-2</v>
      </c>
      <c r="S802" s="16"/>
      <c r="T802" s="16"/>
      <c r="U802" s="16"/>
      <c r="V802" s="16"/>
      <c r="W802" s="16"/>
    </row>
    <row r="803" spans="1:23" x14ac:dyDescent="0.3">
      <c r="A803" s="18">
        <f>IF(K803="","",MAX($A$15:A802)+1)</f>
        <v>73</v>
      </c>
      <c r="B803" s="18">
        <v>3</v>
      </c>
      <c r="C803" s="18">
        <f t="shared" si="90"/>
        <v>1</v>
      </c>
      <c r="D803" s="18" t="str">
        <f>IF(INDEX([1]DataVD!$K$166:$K$242,MATCH($J803,[1]DataVD!$I$166:$I$242,0),1)=$M803,2,"")</f>
        <v/>
      </c>
      <c r="E803" s="18" t="str">
        <f t="shared" si="91"/>
        <v/>
      </c>
      <c r="F803" s="18" t="str">
        <f t="shared" si="92"/>
        <v/>
      </c>
      <c r="G803" s="18" t="str">
        <f t="shared" si="93"/>
        <v/>
      </c>
      <c r="H803" s="18" t="str">
        <f>IF(INDEX([1]DataVD!$L$166:$L$242,MATCH($J803,[1]DataVD!$I$166:$I$242,0),1)=$M803,5,"")</f>
        <v/>
      </c>
      <c r="I803" s="25" t="str">
        <f t="shared" si="94"/>
        <v/>
      </c>
      <c r="J803" s="18" t="s">
        <v>119</v>
      </c>
      <c r="K803" s="12">
        <v>1280</v>
      </c>
      <c r="L803" s="13" t="s">
        <v>31</v>
      </c>
      <c r="M803" s="13">
        <v>1.72</v>
      </c>
      <c r="N803" s="13">
        <v>1.72</v>
      </c>
      <c r="O803" s="13">
        <f t="shared" si="88"/>
        <v>0</v>
      </c>
      <c r="P803" s="13">
        <v>1.22</v>
      </c>
      <c r="Q803" s="13">
        <v>1.22</v>
      </c>
      <c r="R803" s="13">
        <f t="shared" si="89"/>
        <v>0</v>
      </c>
      <c r="S803" s="13">
        <v>2.12</v>
      </c>
      <c r="T803" s="13">
        <v>13.49</v>
      </c>
      <c r="U803" s="13">
        <v>3.71</v>
      </c>
      <c r="V803" s="13">
        <v>4.96</v>
      </c>
      <c r="W803" s="13"/>
    </row>
    <row r="804" spans="1:23" x14ac:dyDescent="0.3">
      <c r="A804" s="18" t="str">
        <f>IF(K804="","",MAX($A$15:A803)+1)</f>
        <v/>
      </c>
      <c r="B804" s="18">
        <v>2</v>
      </c>
      <c r="C804" s="18" t="str">
        <f t="shared" si="90"/>
        <v/>
      </c>
      <c r="D804" s="18">
        <f>IF(INDEX([1]DataVD!$K$166:$K$242,MATCH($J804,[1]DataVD!$I$166:$I$242,0),1)=$M804,2,"")</f>
        <v>2</v>
      </c>
      <c r="E804" s="18" t="str">
        <f t="shared" si="91"/>
        <v/>
      </c>
      <c r="F804" s="18" t="str">
        <f t="shared" si="92"/>
        <v/>
      </c>
      <c r="G804" s="18" t="str">
        <f t="shared" si="93"/>
        <v/>
      </c>
      <c r="H804" s="18" t="str">
        <f>IF(INDEX([1]DataVD!$L$166:$L$242,MATCH($J804,[1]DataVD!$I$166:$I$242,0),1)=$M804,5,"")</f>
        <v/>
      </c>
      <c r="I804" s="25" t="str">
        <f t="shared" si="94"/>
        <v/>
      </c>
      <c r="J804" s="18" t="s">
        <v>119</v>
      </c>
      <c r="K804" s="11"/>
      <c r="L804" s="13" t="s">
        <v>31</v>
      </c>
      <c r="M804" s="13">
        <v>3.71</v>
      </c>
      <c r="N804" s="13">
        <v>3.7</v>
      </c>
      <c r="O804" s="13">
        <f t="shared" si="88"/>
        <v>-9.9999999999997868E-3</v>
      </c>
      <c r="P804" s="13">
        <v>1.1000000000000001</v>
      </c>
      <c r="Q804" s="13">
        <v>1.1000000000000001</v>
      </c>
      <c r="R804" s="13">
        <f t="shared" si="89"/>
        <v>0</v>
      </c>
      <c r="S804" s="13"/>
      <c r="T804" s="13"/>
      <c r="U804" s="13"/>
      <c r="V804" s="13"/>
      <c r="W804" s="13"/>
    </row>
    <row r="805" spans="1:23" x14ac:dyDescent="0.3">
      <c r="A805" s="18" t="str">
        <f>IF(K805="","",MAX($A$15:A804)+1)</f>
        <v/>
      </c>
      <c r="B805" s="18">
        <v>1</v>
      </c>
      <c r="C805" s="18" t="str">
        <f t="shared" si="90"/>
        <v/>
      </c>
      <c r="D805" s="18" t="str">
        <f>IF(INDEX([1]DataVD!$K$166:$K$242,MATCH($J805,[1]DataVD!$I$166:$I$242,0),1)=$M805,2,"")</f>
        <v/>
      </c>
      <c r="E805" s="18">
        <f t="shared" si="91"/>
        <v>3</v>
      </c>
      <c r="F805" s="18" t="str">
        <f t="shared" si="92"/>
        <v/>
      </c>
      <c r="G805" s="18" t="str">
        <f t="shared" si="93"/>
        <v/>
      </c>
      <c r="H805" s="18" t="str">
        <f>IF(INDEX([1]DataVD!$L$166:$L$242,MATCH($J805,[1]DataVD!$I$166:$I$242,0),1)=$M805,5,"")</f>
        <v/>
      </c>
      <c r="I805" s="25" t="str">
        <f t="shared" si="94"/>
        <v/>
      </c>
      <c r="J805" s="18" t="s">
        <v>119</v>
      </c>
      <c r="K805" s="11"/>
      <c r="L805" s="13" t="s">
        <v>31</v>
      </c>
      <c r="M805" s="13">
        <v>3.42</v>
      </c>
      <c r="N805" s="13">
        <v>3.4</v>
      </c>
      <c r="O805" s="13">
        <f t="shared" si="88"/>
        <v>-2.0000000000000018E-2</v>
      </c>
      <c r="P805" s="13">
        <v>0.82</v>
      </c>
      <c r="Q805" s="13">
        <v>0.8</v>
      </c>
      <c r="R805" s="13">
        <f t="shared" si="89"/>
        <v>-1.9999999999999907E-2</v>
      </c>
      <c r="S805" s="13"/>
      <c r="T805" s="13"/>
      <c r="U805" s="13"/>
      <c r="V805" s="13"/>
      <c r="W805" s="13"/>
    </row>
    <row r="806" spans="1:23" x14ac:dyDescent="0.3">
      <c r="A806" s="18" t="str">
        <f>IF(K806="","",MAX($A$15:A805)+1)</f>
        <v/>
      </c>
      <c r="B806" s="18">
        <v>0</v>
      </c>
      <c r="C806" s="18" t="str">
        <f t="shared" si="90"/>
        <v/>
      </c>
      <c r="D806" s="18" t="str">
        <f>IF(INDEX([1]DataVD!$K$166:$K$242,MATCH($J806,[1]DataVD!$I$166:$I$242,0),1)=$M806,2,"")</f>
        <v/>
      </c>
      <c r="E806" s="18" t="str">
        <f t="shared" si="91"/>
        <v/>
      </c>
      <c r="F806" s="18">
        <f t="shared" si="92"/>
        <v>0</v>
      </c>
      <c r="G806" s="18" t="str">
        <f t="shared" si="93"/>
        <v/>
      </c>
      <c r="H806" s="18" t="str">
        <f>IF(INDEX([1]DataVD!$L$166:$L$242,MATCH($J806,[1]DataVD!$I$166:$I$242,0),1)=$M806,5,"")</f>
        <v/>
      </c>
      <c r="I806" s="25" t="str">
        <f t="shared" si="94"/>
        <v/>
      </c>
      <c r="J806" s="18" t="s">
        <v>119</v>
      </c>
      <c r="K806" s="11"/>
      <c r="L806" s="13" t="s">
        <v>32</v>
      </c>
      <c r="M806" s="13">
        <v>0</v>
      </c>
      <c r="N806" s="13">
        <v>0</v>
      </c>
      <c r="O806" s="13">
        <f t="shared" si="88"/>
        <v>0</v>
      </c>
      <c r="P806" s="13">
        <v>1.02</v>
      </c>
      <c r="Q806" s="13">
        <v>1.01</v>
      </c>
      <c r="R806" s="13">
        <f t="shared" si="89"/>
        <v>-1.0000000000000009E-2</v>
      </c>
      <c r="S806" s="13"/>
      <c r="T806" s="13"/>
      <c r="U806" s="13"/>
      <c r="V806" s="13"/>
      <c r="W806" s="13"/>
    </row>
    <row r="807" spans="1:23" hidden="1" x14ac:dyDescent="0.3">
      <c r="A807" s="18" t="str">
        <f>IF(K807="","",MAX($A$15:A806)+1)</f>
        <v/>
      </c>
      <c r="B807" s="18">
        <v>1</v>
      </c>
      <c r="C807" s="18" t="str">
        <f t="shared" si="90"/>
        <v/>
      </c>
      <c r="D807" s="18" t="str">
        <f>IF(INDEX([1]DataVD!$K$166:$K$242,MATCH($J807,[1]DataVD!$I$166:$I$242,0),1)=$M807,2,"")</f>
        <v/>
      </c>
      <c r="E807" s="18" t="str">
        <f t="shared" si="91"/>
        <v/>
      </c>
      <c r="F807" s="18" t="str">
        <f t="shared" si="92"/>
        <v/>
      </c>
      <c r="G807" s="18" t="str">
        <f t="shared" si="93"/>
        <v/>
      </c>
      <c r="H807" s="18" t="str">
        <f>IF(INDEX([1]DataVD!$L$166:$L$242,MATCH($J807,[1]DataVD!$I$166:$I$242,0),1)=$M807,5,"")</f>
        <v/>
      </c>
      <c r="I807" s="25" t="str">
        <f t="shared" si="94"/>
        <v/>
      </c>
      <c r="J807" s="18" t="s">
        <v>119</v>
      </c>
      <c r="K807" s="11"/>
      <c r="L807" s="13" t="s">
        <v>33</v>
      </c>
      <c r="M807" s="13">
        <v>3.76</v>
      </c>
      <c r="N807" s="13">
        <v>3.81</v>
      </c>
      <c r="O807" s="13">
        <f t="shared" si="88"/>
        <v>5.0000000000000266E-2</v>
      </c>
      <c r="P807" s="13">
        <v>0.76</v>
      </c>
      <c r="Q807" s="13">
        <v>0.74</v>
      </c>
      <c r="R807" s="13">
        <f t="shared" si="89"/>
        <v>-2.0000000000000018E-2</v>
      </c>
      <c r="S807" s="13"/>
      <c r="T807" s="13"/>
      <c r="U807" s="13"/>
      <c r="V807" s="13"/>
      <c r="W807" s="13"/>
    </row>
    <row r="808" spans="1:23" hidden="1" x14ac:dyDescent="0.3">
      <c r="A808" s="18" t="str">
        <f>IF(K808="","",MAX($A$15:A807)+1)</f>
        <v/>
      </c>
      <c r="B808" s="18">
        <v>2</v>
      </c>
      <c r="C808" s="18" t="str">
        <f t="shared" si="90"/>
        <v/>
      </c>
      <c r="D808" s="18" t="str">
        <f>IF(INDEX([1]DataVD!$K$166:$K$242,MATCH($J808,[1]DataVD!$I$166:$I$242,0),1)=$M808,2,"")</f>
        <v/>
      </c>
      <c r="E808" s="18" t="str">
        <f t="shared" si="91"/>
        <v/>
      </c>
      <c r="F808" s="18" t="str">
        <f t="shared" si="92"/>
        <v/>
      </c>
      <c r="G808" s="18" t="str">
        <f t="shared" si="93"/>
        <v/>
      </c>
      <c r="H808" s="18" t="str">
        <f>IF(INDEX([1]DataVD!$L$166:$L$242,MATCH($J808,[1]DataVD!$I$166:$I$242,0),1)=$M808,5,"")</f>
        <v/>
      </c>
      <c r="I808" s="25" t="str">
        <f t="shared" si="94"/>
        <v/>
      </c>
      <c r="J808" s="18" t="s">
        <v>119</v>
      </c>
      <c r="K808" s="11"/>
      <c r="L808" s="13" t="s">
        <v>33</v>
      </c>
      <c r="M808" s="13">
        <v>4.0999999999999996</v>
      </c>
      <c r="N808" s="13">
        <v>4.09</v>
      </c>
      <c r="O808" s="13">
        <f t="shared" si="88"/>
        <v>-9.9999999999997868E-3</v>
      </c>
      <c r="P808" s="13">
        <v>-7.0000000000000007E-2</v>
      </c>
      <c r="Q808" s="13">
        <v>-0.08</v>
      </c>
      <c r="R808" s="13">
        <f t="shared" si="89"/>
        <v>9.999999999999995E-3</v>
      </c>
      <c r="S808" s="13"/>
      <c r="T808" s="13"/>
      <c r="U808" s="13"/>
      <c r="V808" s="13"/>
      <c r="W808" s="13"/>
    </row>
    <row r="809" spans="1:23" x14ac:dyDescent="0.3">
      <c r="A809" s="18" t="str">
        <f>IF(K809="","",MAX($A$15:A808)+1)</f>
        <v/>
      </c>
      <c r="B809" s="18">
        <v>3</v>
      </c>
      <c r="C809" s="18" t="str">
        <f t="shared" si="90"/>
        <v/>
      </c>
      <c r="D809" s="18" t="str">
        <f>IF(INDEX([1]DataVD!$K$166:$K$242,MATCH($J809,[1]DataVD!$I$166:$I$242,0),1)=$M809,2,"")</f>
        <v/>
      </c>
      <c r="E809" s="18" t="str">
        <f t="shared" si="91"/>
        <v/>
      </c>
      <c r="F809" s="18" t="str">
        <f t="shared" si="92"/>
        <v/>
      </c>
      <c r="G809" s="18">
        <f t="shared" si="93"/>
        <v>4</v>
      </c>
      <c r="H809" s="18" t="str">
        <f>IF(INDEX([1]DataVD!$L$166:$L$242,MATCH($J809,[1]DataVD!$I$166:$I$242,0),1)=$M809,5,"")</f>
        <v/>
      </c>
      <c r="I809" s="25" t="str">
        <f t="shared" si="94"/>
        <v/>
      </c>
      <c r="J809" s="18" t="s">
        <v>119</v>
      </c>
      <c r="K809" s="11"/>
      <c r="L809" s="13" t="s">
        <v>33</v>
      </c>
      <c r="M809" s="13">
        <v>4.66</v>
      </c>
      <c r="N809" s="13">
        <v>4.66</v>
      </c>
      <c r="O809" s="13">
        <f t="shared" si="88"/>
        <v>0</v>
      </c>
      <c r="P809" s="13">
        <v>-0.04</v>
      </c>
      <c r="Q809" s="13">
        <v>-0.05</v>
      </c>
      <c r="R809" s="13">
        <f t="shared" si="89"/>
        <v>1.0000000000000002E-2</v>
      </c>
      <c r="S809" s="13"/>
      <c r="T809" s="13"/>
      <c r="U809" s="13"/>
      <c r="V809" s="13"/>
      <c r="W809" s="13"/>
    </row>
    <row r="810" spans="1:23" x14ac:dyDescent="0.3">
      <c r="A810" s="18" t="str">
        <f>IF(K810="","",MAX($A$15:A809)+1)</f>
        <v/>
      </c>
      <c r="B810" s="18">
        <v>4</v>
      </c>
      <c r="C810" s="18" t="str">
        <f t="shared" si="90"/>
        <v/>
      </c>
      <c r="D810" s="18" t="str">
        <f>IF(INDEX([1]DataVD!$K$166:$K$242,MATCH($J810,[1]DataVD!$I$166:$I$242,0),1)=$M810,2,"")</f>
        <v/>
      </c>
      <c r="E810" s="18" t="str">
        <f t="shared" si="91"/>
        <v/>
      </c>
      <c r="F810" s="18" t="str">
        <f t="shared" si="92"/>
        <v/>
      </c>
      <c r="G810" s="18" t="str">
        <f t="shared" si="93"/>
        <v/>
      </c>
      <c r="H810" s="18">
        <f>IF(INDEX([1]DataVD!$L$166:$L$242,MATCH($J810,[1]DataVD!$I$166:$I$242,0),1)=$M810,5,"")</f>
        <v>5</v>
      </c>
      <c r="I810" s="25" t="str">
        <f t="shared" si="94"/>
        <v/>
      </c>
      <c r="J810" s="18" t="s">
        <v>119</v>
      </c>
      <c r="K810" s="11"/>
      <c r="L810" s="13" t="s">
        <v>33</v>
      </c>
      <c r="M810" s="13">
        <v>4.96</v>
      </c>
      <c r="N810" s="13">
        <v>4.96</v>
      </c>
      <c r="O810" s="13">
        <f t="shared" si="88"/>
        <v>0</v>
      </c>
      <c r="P810" s="13">
        <v>0.27</v>
      </c>
      <c r="Q810" s="13">
        <v>0.26</v>
      </c>
      <c r="R810" s="13">
        <f t="shared" si="89"/>
        <v>-1.0000000000000009E-2</v>
      </c>
      <c r="S810" s="13"/>
      <c r="T810" s="13"/>
      <c r="U810" s="13"/>
      <c r="V810" s="13"/>
      <c r="W810" s="13"/>
    </row>
    <row r="811" spans="1:23" hidden="1" x14ac:dyDescent="0.3">
      <c r="A811" s="18" t="str">
        <f>IF(K811="","",MAX($A$15:A810)+1)</f>
        <v/>
      </c>
      <c r="B811" s="18">
        <v>5</v>
      </c>
      <c r="C811" s="18" t="str">
        <f t="shared" si="90"/>
        <v/>
      </c>
      <c r="D811" s="18" t="str">
        <f>IF(INDEX([1]DataVD!$K$166:$K$242,MATCH($J811,[1]DataVD!$I$166:$I$242,0),1)=$M811,2,"")</f>
        <v/>
      </c>
      <c r="E811" s="18" t="str">
        <f t="shared" si="91"/>
        <v/>
      </c>
      <c r="F811" s="18" t="str">
        <f t="shared" si="92"/>
        <v/>
      </c>
      <c r="G811" s="18" t="str">
        <f t="shared" si="93"/>
        <v/>
      </c>
      <c r="H811" s="18" t="str">
        <f>IF(INDEX([1]DataVD!$L$166:$L$242,MATCH($J811,[1]DataVD!$I$166:$I$242,0),1)=$M811,5,"")</f>
        <v/>
      </c>
      <c r="I811" s="25" t="str">
        <f t="shared" si="94"/>
        <v/>
      </c>
      <c r="J811" s="18" t="s">
        <v>119</v>
      </c>
      <c r="K811" s="11"/>
      <c r="L811" s="13" t="s">
        <v>33</v>
      </c>
      <c r="M811" s="13">
        <v>4.0999999999999996</v>
      </c>
      <c r="N811" s="13">
        <v>4.1100000000000003</v>
      </c>
      <c r="O811" s="13">
        <f t="shared" si="88"/>
        <v>1.0000000000000675E-2</v>
      </c>
      <c r="P811" s="13">
        <v>0.23</v>
      </c>
      <c r="Q811" s="13">
        <v>0.23</v>
      </c>
      <c r="R811" s="13">
        <f t="shared" si="89"/>
        <v>0</v>
      </c>
      <c r="S811" s="13"/>
      <c r="T811" s="13"/>
      <c r="U811" s="13"/>
      <c r="V811" s="13"/>
      <c r="W811" s="13"/>
    </row>
    <row r="812" spans="1:23" hidden="1" x14ac:dyDescent="0.3">
      <c r="A812" s="18" t="str">
        <f>IF(K812="","",MAX($A$15:A811)+1)</f>
        <v/>
      </c>
      <c r="B812" s="18">
        <v>6</v>
      </c>
      <c r="C812" s="18" t="str">
        <f t="shared" si="90"/>
        <v/>
      </c>
      <c r="D812" s="18" t="str">
        <f>IF(INDEX([1]DataVD!$K$166:$K$242,MATCH($J812,[1]DataVD!$I$166:$I$242,0),1)=$M812,2,"")</f>
        <v/>
      </c>
      <c r="E812" s="18" t="str">
        <f t="shared" si="91"/>
        <v/>
      </c>
      <c r="F812" s="18" t="str">
        <f t="shared" si="92"/>
        <v/>
      </c>
      <c r="G812" s="18" t="str">
        <f t="shared" si="93"/>
        <v/>
      </c>
      <c r="H812" s="18" t="str">
        <f>IF(INDEX([1]DataVD!$L$166:$L$242,MATCH($J812,[1]DataVD!$I$166:$I$242,0),1)=$M812,5,"")</f>
        <v/>
      </c>
      <c r="I812" s="25" t="str">
        <f t="shared" si="94"/>
        <v/>
      </c>
      <c r="J812" s="18" t="s">
        <v>119</v>
      </c>
      <c r="K812" s="11"/>
      <c r="L812" s="13" t="s">
        <v>33</v>
      </c>
      <c r="M812" s="13">
        <v>3.76</v>
      </c>
      <c r="N812" s="13">
        <v>3.73</v>
      </c>
      <c r="O812" s="13">
        <f t="shared" si="88"/>
        <v>-2.9999999999999805E-2</v>
      </c>
      <c r="P812" s="13">
        <v>1.06</v>
      </c>
      <c r="Q812" s="13">
        <v>1.08</v>
      </c>
      <c r="R812" s="13">
        <f t="shared" si="89"/>
        <v>2.0000000000000018E-2</v>
      </c>
      <c r="S812" s="13"/>
      <c r="T812" s="13"/>
      <c r="U812" s="13"/>
      <c r="V812" s="13"/>
      <c r="W812" s="13"/>
    </row>
    <row r="813" spans="1:23" x14ac:dyDescent="0.3">
      <c r="A813" s="18" t="str">
        <f>IF(K813="","",MAX($A$15:A812)+1)</f>
        <v/>
      </c>
      <c r="B813" s="18">
        <v>7</v>
      </c>
      <c r="C813" s="18" t="str">
        <f t="shared" si="90"/>
        <v/>
      </c>
      <c r="D813" s="18" t="str">
        <f>IF(INDEX([1]DataVD!$K$166:$K$242,MATCH($J813,[1]DataVD!$I$166:$I$242,0),1)=$M813,2,"")</f>
        <v/>
      </c>
      <c r="E813" s="18" t="str">
        <f t="shared" si="91"/>
        <v/>
      </c>
      <c r="F813" s="18" t="str">
        <f t="shared" si="92"/>
        <v/>
      </c>
      <c r="G813" s="18" t="str">
        <f t="shared" si="93"/>
        <v/>
      </c>
      <c r="H813" s="18" t="str">
        <f>IF(INDEX([1]DataVD!$L$166:$L$242,MATCH($J813,[1]DataVD!$I$166:$I$242,0),1)=$M813,5,"")</f>
        <v/>
      </c>
      <c r="I813" s="25">
        <f t="shared" si="94"/>
        <v>6</v>
      </c>
      <c r="J813" s="18" t="s">
        <v>119</v>
      </c>
      <c r="K813" s="11"/>
      <c r="L813" s="13" t="s">
        <v>33</v>
      </c>
      <c r="M813" s="13">
        <v>3.52</v>
      </c>
      <c r="N813" s="13">
        <v>3.54</v>
      </c>
      <c r="O813" s="13">
        <f t="shared" si="88"/>
        <v>2.0000000000000018E-2</v>
      </c>
      <c r="P813" s="13">
        <v>1.08</v>
      </c>
      <c r="Q813" s="13">
        <v>1.08</v>
      </c>
      <c r="R813" s="13">
        <f t="shared" si="89"/>
        <v>0</v>
      </c>
      <c r="S813" s="13"/>
      <c r="T813" s="13"/>
      <c r="U813" s="13"/>
      <c r="V813" s="13"/>
      <c r="W813" s="13"/>
    </row>
    <row r="814" spans="1:23" x14ac:dyDescent="0.3">
      <c r="A814" s="19">
        <f>IF(K814="","",MAX($A$15:A813)+1)</f>
        <v>74</v>
      </c>
      <c r="B814" s="19">
        <v>5</v>
      </c>
      <c r="C814" s="19">
        <f t="shared" si="90"/>
        <v>1</v>
      </c>
      <c r="D814" s="19" t="str">
        <f>IF(INDEX([1]DataVD!$K$166:$K$242,MATCH($J814,[1]DataVD!$I$166:$I$242,0),1)=$M814,2,"")</f>
        <v/>
      </c>
      <c r="E814" s="19" t="str">
        <f t="shared" si="91"/>
        <v/>
      </c>
      <c r="F814" s="19" t="str">
        <f t="shared" si="92"/>
        <v/>
      </c>
      <c r="G814" s="19" t="str">
        <f t="shared" si="93"/>
        <v/>
      </c>
      <c r="H814" s="19" t="str">
        <f>IF(INDEX([1]DataVD!$L$166:$L$242,MATCH($J814,[1]DataVD!$I$166:$I$242,0),1)=$M814,5,"")</f>
        <v/>
      </c>
      <c r="I814" s="25" t="str">
        <f t="shared" si="94"/>
        <v/>
      </c>
      <c r="J814" s="18" t="s">
        <v>120</v>
      </c>
      <c r="K814" s="15">
        <v>1300</v>
      </c>
      <c r="L814" s="16" t="s">
        <v>31</v>
      </c>
      <c r="M814" s="16">
        <v>3.11</v>
      </c>
      <c r="N814" s="16">
        <v>3.1</v>
      </c>
      <c r="O814" s="16">
        <f t="shared" si="88"/>
        <v>-9.9999999999997868E-3</v>
      </c>
      <c r="P814" s="16">
        <v>0.19</v>
      </c>
      <c r="Q814" s="16">
        <v>0.18</v>
      </c>
      <c r="R814" s="16">
        <f t="shared" si="89"/>
        <v>-1.0000000000000009E-2</v>
      </c>
      <c r="S814" s="16">
        <v>1</v>
      </c>
      <c r="T814" s="16">
        <v>13.7</v>
      </c>
      <c r="U814" s="16">
        <v>5.1100000000000003</v>
      </c>
      <c r="V814" s="16">
        <v>3.71</v>
      </c>
      <c r="W814" s="16"/>
    </row>
    <row r="815" spans="1:23" x14ac:dyDescent="0.3">
      <c r="A815" s="19" t="str">
        <f>IF(K815="","",MAX($A$15:A814)+1)</f>
        <v/>
      </c>
      <c r="B815" s="19">
        <v>4</v>
      </c>
      <c r="C815" s="19" t="str">
        <f t="shared" si="90"/>
        <v/>
      </c>
      <c r="D815" s="19">
        <f>IF(INDEX([1]DataVD!$K$166:$K$242,MATCH($J815,[1]DataVD!$I$166:$I$242,0),1)=$M815,2,"")</f>
        <v>2</v>
      </c>
      <c r="E815" s="19" t="str">
        <f t="shared" si="91"/>
        <v/>
      </c>
      <c r="F815" s="19" t="str">
        <f t="shared" si="92"/>
        <v/>
      </c>
      <c r="G815" s="19" t="str">
        <f t="shared" si="93"/>
        <v/>
      </c>
      <c r="H815" s="19" t="str">
        <f>IF(INDEX([1]DataVD!$L$166:$L$242,MATCH($J815,[1]DataVD!$I$166:$I$242,0),1)=$M815,5,"")</f>
        <v/>
      </c>
      <c r="I815" s="25" t="str">
        <f t="shared" si="94"/>
        <v/>
      </c>
      <c r="J815" s="18" t="s">
        <v>120</v>
      </c>
      <c r="K815" s="14"/>
      <c r="L815" s="16" t="s">
        <v>31</v>
      </c>
      <c r="M815" s="16">
        <v>5.1100000000000003</v>
      </c>
      <c r="N815" s="16">
        <v>5.15</v>
      </c>
      <c r="O815" s="16">
        <f t="shared" si="88"/>
        <v>4.0000000000000036E-2</v>
      </c>
      <c r="P815" s="16">
        <v>0.17</v>
      </c>
      <c r="Q815" s="16">
        <v>0.18</v>
      </c>
      <c r="R815" s="16">
        <f t="shared" si="89"/>
        <v>9.9999999999999811E-3</v>
      </c>
      <c r="S815" s="16"/>
      <c r="T815" s="16"/>
      <c r="U815" s="16"/>
      <c r="V815" s="16"/>
      <c r="W815" s="16"/>
    </row>
    <row r="816" spans="1:23" x14ac:dyDescent="0.3">
      <c r="A816" s="19" t="str">
        <f>IF(K816="","",MAX($A$15:A815)+1)</f>
        <v/>
      </c>
      <c r="B816" s="19">
        <v>3</v>
      </c>
      <c r="C816" s="19" t="str">
        <f t="shared" si="90"/>
        <v/>
      </c>
      <c r="D816" s="19" t="str">
        <f>IF(INDEX([1]DataVD!$K$166:$K$242,MATCH($J816,[1]DataVD!$I$166:$I$242,0),1)=$M816,2,"")</f>
        <v/>
      </c>
      <c r="E816" s="19">
        <f t="shared" si="91"/>
        <v>3</v>
      </c>
      <c r="F816" s="19" t="str">
        <f t="shared" si="92"/>
        <v/>
      </c>
      <c r="G816" s="19" t="str">
        <f t="shared" si="93"/>
        <v/>
      </c>
      <c r="H816" s="19" t="str">
        <f>IF(INDEX([1]DataVD!$L$166:$L$242,MATCH($J816,[1]DataVD!$I$166:$I$242,0),1)=$M816,5,"")</f>
        <v/>
      </c>
      <c r="I816" s="25" t="str">
        <f t="shared" si="94"/>
        <v/>
      </c>
      <c r="J816" s="18" t="s">
        <v>120</v>
      </c>
      <c r="K816" s="14"/>
      <c r="L816" s="16" t="s">
        <v>31</v>
      </c>
      <c r="M816" s="16">
        <v>4.8099999999999996</v>
      </c>
      <c r="N816" s="16">
        <v>4.82</v>
      </c>
      <c r="O816" s="16">
        <f t="shared" si="88"/>
        <v>1.0000000000000675E-2</v>
      </c>
      <c r="P816" s="16">
        <v>-0.13</v>
      </c>
      <c r="Q816" s="16">
        <v>-0.13</v>
      </c>
      <c r="R816" s="16">
        <f t="shared" si="89"/>
        <v>0</v>
      </c>
      <c r="S816" s="16"/>
      <c r="T816" s="16"/>
      <c r="U816" s="16"/>
      <c r="V816" s="16"/>
      <c r="W816" s="16"/>
    </row>
    <row r="817" spans="1:23" hidden="1" x14ac:dyDescent="0.3">
      <c r="A817" s="19" t="str">
        <f>IF(K817="","",MAX($A$15:A816)+1)</f>
        <v/>
      </c>
      <c r="B817" s="19">
        <v>2</v>
      </c>
      <c r="C817" s="19" t="str">
        <f t="shared" si="90"/>
        <v/>
      </c>
      <c r="D817" s="19" t="str">
        <f>IF(INDEX([1]DataVD!$K$166:$K$242,MATCH($J817,[1]DataVD!$I$166:$I$242,0),1)=$M817,2,"")</f>
        <v/>
      </c>
      <c r="E817" s="19" t="str">
        <f t="shared" si="91"/>
        <v/>
      </c>
      <c r="F817" s="19" t="str">
        <f t="shared" si="92"/>
        <v/>
      </c>
      <c r="G817" s="19" t="str">
        <f t="shared" si="93"/>
        <v/>
      </c>
      <c r="H817" s="19" t="str">
        <f>IF(INDEX([1]DataVD!$L$166:$L$242,MATCH($J817,[1]DataVD!$I$166:$I$242,0),1)=$M817,5,"")</f>
        <v/>
      </c>
      <c r="I817" s="25" t="str">
        <f t="shared" si="94"/>
        <v/>
      </c>
      <c r="J817" s="18" t="s">
        <v>120</v>
      </c>
      <c r="K817" s="14"/>
      <c r="L817" s="16" t="s">
        <v>31</v>
      </c>
      <c r="M817" s="16">
        <v>2.39</v>
      </c>
      <c r="N817" s="16">
        <v>2.35</v>
      </c>
      <c r="O817" s="16">
        <f t="shared" si="88"/>
        <v>-4.0000000000000036E-2</v>
      </c>
      <c r="P817" s="16">
        <v>-0.11</v>
      </c>
      <c r="Q817" s="16">
        <v>-0.11</v>
      </c>
      <c r="R817" s="16">
        <f t="shared" si="89"/>
        <v>0</v>
      </c>
      <c r="S817" s="16"/>
      <c r="T817" s="16"/>
      <c r="U817" s="16"/>
      <c r="V817" s="16"/>
      <c r="W817" s="16"/>
    </row>
    <row r="818" spans="1:23" hidden="1" x14ac:dyDescent="0.3">
      <c r="A818" s="19" t="str">
        <f>IF(K818="","",MAX($A$15:A817)+1)</f>
        <v/>
      </c>
      <c r="B818" s="19">
        <v>1</v>
      </c>
      <c r="C818" s="19" t="str">
        <f t="shared" si="90"/>
        <v/>
      </c>
      <c r="D818" s="19" t="str">
        <f>IF(INDEX([1]DataVD!$K$166:$K$242,MATCH($J818,[1]DataVD!$I$166:$I$242,0),1)=$M818,2,"")</f>
        <v/>
      </c>
      <c r="E818" s="19" t="str">
        <f t="shared" si="91"/>
        <v/>
      </c>
      <c r="F818" s="19" t="str">
        <f t="shared" si="92"/>
        <v/>
      </c>
      <c r="G818" s="19" t="str">
        <f t="shared" si="93"/>
        <v/>
      </c>
      <c r="H818" s="19" t="str">
        <f>IF(INDEX([1]DataVD!$L$166:$L$242,MATCH($J818,[1]DataVD!$I$166:$I$242,0),1)=$M818,5,"")</f>
        <v/>
      </c>
      <c r="I818" s="25" t="str">
        <f t="shared" si="94"/>
        <v/>
      </c>
      <c r="J818" s="18" t="s">
        <v>120</v>
      </c>
      <c r="K818" s="14"/>
      <c r="L818" s="16" t="s">
        <v>31</v>
      </c>
      <c r="M818" s="16">
        <v>1.98</v>
      </c>
      <c r="N818" s="16">
        <v>2</v>
      </c>
      <c r="O818" s="16">
        <f t="shared" si="88"/>
        <v>2.0000000000000018E-2</v>
      </c>
      <c r="P818" s="16">
        <v>0.85</v>
      </c>
      <c r="Q818" s="16">
        <v>0.87</v>
      </c>
      <c r="R818" s="16">
        <f t="shared" si="89"/>
        <v>2.0000000000000018E-2</v>
      </c>
      <c r="S818" s="16"/>
      <c r="T818" s="16"/>
      <c r="U818" s="16"/>
      <c r="V818" s="16"/>
      <c r="W818" s="16"/>
    </row>
    <row r="819" spans="1:23" x14ac:dyDescent="0.3">
      <c r="A819" s="19" t="str">
        <f>IF(K819="","",MAX($A$15:A818)+1)</f>
        <v/>
      </c>
      <c r="B819" s="19">
        <v>0</v>
      </c>
      <c r="C819" s="19" t="str">
        <f t="shared" si="90"/>
        <v/>
      </c>
      <c r="D819" s="19" t="str">
        <f>IF(INDEX([1]DataVD!$K$166:$K$242,MATCH($J819,[1]DataVD!$I$166:$I$242,0),1)=$M819,2,"")</f>
        <v/>
      </c>
      <c r="E819" s="19" t="str">
        <f t="shared" si="91"/>
        <v/>
      </c>
      <c r="F819" s="19">
        <f t="shared" si="92"/>
        <v>0</v>
      </c>
      <c r="G819" s="19" t="str">
        <f t="shared" si="93"/>
        <v/>
      </c>
      <c r="H819" s="19" t="str">
        <f>IF(INDEX([1]DataVD!$L$166:$L$242,MATCH($J819,[1]DataVD!$I$166:$I$242,0),1)=$M819,5,"")</f>
        <v/>
      </c>
      <c r="I819" s="25" t="str">
        <f t="shared" si="94"/>
        <v/>
      </c>
      <c r="J819" s="18" t="s">
        <v>120</v>
      </c>
      <c r="K819" s="14"/>
      <c r="L819" s="16" t="s">
        <v>32</v>
      </c>
      <c r="M819" s="16">
        <v>0</v>
      </c>
      <c r="N819" s="16">
        <v>0</v>
      </c>
      <c r="O819" s="16">
        <f t="shared" si="88"/>
        <v>0</v>
      </c>
      <c r="P819" s="16">
        <v>0.93</v>
      </c>
      <c r="Q819" s="16">
        <v>0.94</v>
      </c>
      <c r="R819" s="16">
        <f t="shared" si="89"/>
        <v>9.9999999999998979E-3</v>
      </c>
      <c r="S819" s="16"/>
      <c r="T819" s="16"/>
      <c r="U819" s="16"/>
      <c r="V819" s="16"/>
      <c r="W819" s="16"/>
    </row>
    <row r="820" spans="1:23" x14ac:dyDescent="0.3">
      <c r="A820" s="19" t="str">
        <f>IF(K820="","",MAX($A$15:A819)+1)</f>
        <v/>
      </c>
      <c r="B820" s="19">
        <v>1</v>
      </c>
      <c r="C820" s="19" t="str">
        <f t="shared" si="90"/>
        <v/>
      </c>
      <c r="D820" s="19" t="str">
        <f>IF(INDEX([1]DataVD!$K$166:$K$242,MATCH($J820,[1]DataVD!$I$166:$I$242,0),1)=$M820,2,"")</f>
        <v/>
      </c>
      <c r="E820" s="19" t="str">
        <f t="shared" si="91"/>
        <v/>
      </c>
      <c r="F820" s="19" t="str">
        <f t="shared" si="92"/>
        <v/>
      </c>
      <c r="G820" s="19">
        <f t="shared" si="93"/>
        <v>4</v>
      </c>
      <c r="H820" s="19" t="str">
        <f>IF(INDEX([1]DataVD!$L$166:$L$242,MATCH($J820,[1]DataVD!$I$166:$I$242,0),1)=$M820,5,"")</f>
        <v/>
      </c>
      <c r="I820" s="25" t="str">
        <f t="shared" si="94"/>
        <v/>
      </c>
      <c r="J820" s="18" t="s">
        <v>120</v>
      </c>
      <c r="K820" s="14"/>
      <c r="L820" s="16" t="s">
        <v>33</v>
      </c>
      <c r="M820" s="16">
        <v>3.41</v>
      </c>
      <c r="N820" s="16">
        <v>3.36</v>
      </c>
      <c r="O820" s="16">
        <f t="shared" si="88"/>
        <v>-5.0000000000000266E-2</v>
      </c>
      <c r="P820" s="16">
        <v>0.81</v>
      </c>
      <c r="Q820" s="16">
        <v>0.81</v>
      </c>
      <c r="R820" s="16">
        <f t="shared" si="89"/>
        <v>0</v>
      </c>
      <c r="S820" s="16"/>
      <c r="T820" s="16"/>
      <c r="U820" s="16"/>
      <c r="V820" s="16"/>
      <c r="W820" s="16"/>
    </row>
    <row r="821" spans="1:23" x14ac:dyDescent="0.3">
      <c r="A821" s="19" t="str">
        <f>IF(K821="","",MAX($A$15:A820)+1)</f>
        <v/>
      </c>
      <c r="B821" s="19">
        <v>2</v>
      </c>
      <c r="C821" s="19" t="str">
        <f t="shared" si="90"/>
        <v/>
      </c>
      <c r="D821" s="19" t="str">
        <f>IF(INDEX([1]DataVD!$K$166:$K$242,MATCH($J821,[1]DataVD!$I$166:$I$242,0),1)=$M821,2,"")</f>
        <v/>
      </c>
      <c r="E821" s="19" t="str">
        <f t="shared" si="91"/>
        <v/>
      </c>
      <c r="F821" s="19" t="str">
        <f t="shared" si="92"/>
        <v/>
      </c>
      <c r="G821" s="19" t="str">
        <f t="shared" si="93"/>
        <v/>
      </c>
      <c r="H821" s="19">
        <f>IF(INDEX([1]DataVD!$L$166:$L$242,MATCH($J821,[1]DataVD!$I$166:$I$242,0),1)=$M821,5,"")</f>
        <v>5</v>
      </c>
      <c r="I821" s="25" t="str">
        <f t="shared" si="94"/>
        <v/>
      </c>
      <c r="J821" s="18" t="s">
        <v>120</v>
      </c>
      <c r="K821" s="14"/>
      <c r="L821" s="16" t="s">
        <v>33</v>
      </c>
      <c r="M821" s="16">
        <v>3.71</v>
      </c>
      <c r="N821" s="16">
        <v>3.75</v>
      </c>
      <c r="O821" s="16">
        <f t="shared" si="88"/>
        <v>4.0000000000000036E-2</v>
      </c>
      <c r="P821" s="16">
        <v>1.1000000000000001</v>
      </c>
      <c r="Q821" s="16">
        <v>1.1000000000000001</v>
      </c>
      <c r="R821" s="16">
        <f t="shared" si="89"/>
        <v>0</v>
      </c>
      <c r="S821" s="16"/>
      <c r="T821" s="16"/>
      <c r="U821" s="16"/>
      <c r="V821" s="16"/>
      <c r="W821" s="16"/>
    </row>
    <row r="822" spans="1:23" x14ac:dyDescent="0.3">
      <c r="A822" s="19" t="str">
        <f>IF(K822="","",MAX($A$15:A821)+1)</f>
        <v/>
      </c>
      <c r="B822" s="19">
        <v>3</v>
      </c>
      <c r="C822" s="19" t="str">
        <f t="shared" si="90"/>
        <v/>
      </c>
      <c r="D822" s="19" t="str">
        <f>IF(INDEX([1]DataVD!$K$166:$K$242,MATCH($J822,[1]DataVD!$I$166:$I$242,0),1)=$M822,2,"")</f>
        <v/>
      </c>
      <c r="E822" s="19" t="str">
        <f t="shared" si="91"/>
        <v/>
      </c>
      <c r="F822" s="19" t="str">
        <f t="shared" si="92"/>
        <v/>
      </c>
      <c r="G822" s="19" t="str">
        <f t="shared" si="93"/>
        <v/>
      </c>
      <c r="H822" s="19" t="str">
        <f>IF(INDEX([1]DataVD!$L$166:$L$242,MATCH($J822,[1]DataVD!$I$166:$I$242,0),1)=$M822,5,"")</f>
        <v/>
      </c>
      <c r="I822" s="25">
        <f t="shared" si="94"/>
        <v>6</v>
      </c>
      <c r="J822" s="18" t="s">
        <v>120</v>
      </c>
      <c r="K822" s="14"/>
      <c r="L822" s="16" t="s">
        <v>33</v>
      </c>
      <c r="M822" s="16">
        <v>1.71</v>
      </c>
      <c r="N822" s="16">
        <v>1.73</v>
      </c>
      <c r="O822" s="16">
        <f t="shared" si="88"/>
        <v>2.0000000000000018E-2</v>
      </c>
      <c r="P822" s="16">
        <v>1.17</v>
      </c>
      <c r="Q822" s="16">
        <v>1.17</v>
      </c>
      <c r="R822" s="16">
        <f t="shared" si="89"/>
        <v>0</v>
      </c>
      <c r="S822" s="16"/>
      <c r="T822" s="16"/>
      <c r="U822" s="16"/>
      <c r="V822" s="16"/>
      <c r="W822" s="16"/>
    </row>
    <row r="823" spans="1:23" x14ac:dyDescent="0.3">
      <c r="A823" s="18">
        <f>IF(K823="","",MAX($A$15:A822)+1)</f>
        <v>75</v>
      </c>
      <c r="B823" s="18">
        <v>5</v>
      </c>
      <c r="C823" s="18">
        <f t="shared" si="90"/>
        <v>1</v>
      </c>
      <c r="D823" s="18" t="str">
        <f>IF(INDEX([1]DataVD!$K$166:$K$242,MATCH($J823,[1]DataVD!$I$166:$I$242,0),1)=$M823,2,"")</f>
        <v/>
      </c>
      <c r="E823" s="18" t="str">
        <f t="shared" si="91"/>
        <v/>
      </c>
      <c r="F823" s="18" t="str">
        <f t="shared" si="92"/>
        <v/>
      </c>
      <c r="G823" s="18" t="str">
        <f t="shared" si="93"/>
        <v/>
      </c>
      <c r="H823" s="18" t="str">
        <f>IF(INDEX([1]DataVD!$L$166:$L$242,MATCH($J823,[1]DataVD!$I$166:$I$242,0),1)=$M823,5,"")</f>
        <v/>
      </c>
      <c r="I823" s="25" t="str">
        <f t="shared" si="94"/>
        <v/>
      </c>
      <c r="J823" s="18" t="s">
        <v>45</v>
      </c>
      <c r="K823" s="12">
        <v>1310.77</v>
      </c>
      <c r="L823" s="13" t="s">
        <v>31</v>
      </c>
      <c r="M823" s="13">
        <v>3.48</v>
      </c>
      <c r="N823" s="13">
        <v>3.46</v>
      </c>
      <c r="O823" s="13">
        <f t="shared" si="88"/>
        <v>-2.0000000000000018E-2</v>
      </c>
      <c r="P823" s="13">
        <v>-7.0000000000000007E-2</v>
      </c>
      <c r="Q823" s="13">
        <v>-7.0000000000000007E-2</v>
      </c>
      <c r="R823" s="13">
        <f t="shared" si="89"/>
        <v>0</v>
      </c>
      <c r="S823" s="13">
        <v>1.22</v>
      </c>
      <c r="T823" s="13">
        <v>16.53</v>
      </c>
      <c r="U823" s="13">
        <v>5.48</v>
      </c>
      <c r="V823" s="13">
        <v>5.33</v>
      </c>
      <c r="W823" s="13"/>
    </row>
    <row r="824" spans="1:23" x14ac:dyDescent="0.3">
      <c r="A824" s="18" t="str">
        <f>IF(K824="","",MAX($A$15:A823)+1)</f>
        <v/>
      </c>
      <c r="B824" s="18">
        <v>4</v>
      </c>
      <c r="C824" s="18" t="str">
        <f t="shared" si="90"/>
        <v/>
      </c>
      <c r="D824" s="18">
        <f>IF(INDEX([1]DataVD!$K$166:$K$242,MATCH($J824,[1]DataVD!$I$166:$I$242,0),1)=$M824,2,"")</f>
        <v>2</v>
      </c>
      <c r="E824" s="18" t="str">
        <f t="shared" si="91"/>
        <v/>
      </c>
      <c r="F824" s="18" t="str">
        <f t="shared" si="92"/>
        <v/>
      </c>
      <c r="G824" s="18" t="str">
        <f t="shared" si="93"/>
        <v/>
      </c>
      <c r="H824" s="18" t="str">
        <f>IF(INDEX([1]DataVD!$L$166:$L$242,MATCH($J824,[1]DataVD!$I$166:$I$242,0),1)=$M824,5,"")</f>
        <v/>
      </c>
      <c r="I824" s="25" t="str">
        <f t="shared" si="94"/>
        <v/>
      </c>
      <c r="J824" s="18" t="s">
        <v>45</v>
      </c>
      <c r="K824" s="11"/>
      <c r="L824" s="13" t="s">
        <v>31</v>
      </c>
      <c r="M824" s="13">
        <v>5.48</v>
      </c>
      <c r="N824" s="13">
        <v>5.46</v>
      </c>
      <c r="O824" s="13">
        <f t="shared" si="88"/>
        <v>-2.0000000000000462E-2</v>
      </c>
      <c r="P824" s="13">
        <v>-0.08</v>
      </c>
      <c r="Q824" s="13">
        <v>-0.06</v>
      </c>
      <c r="R824" s="13">
        <f t="shared" si="89"/>
        <v>-2.0000000000000004E-2</v>
      </c>
      <c r="S824" s="13"/>
      <c r="T824" s="13"/>
      <c r="U824" s="13"/>
      <c r="V824" s="13"/>
      <c r="W824" s="13"/>
    </row>
    <row r="825" spans="1:23" x14ac:dyDescent="0.3">
      <c r="A825" s="18" t="str">
        <f>IF(K825="","",MAX($A$15:A824)+1)</f>
        <v/>
      </c>
      <c r="B825" s="18">
        <v>3</v>
      </c>
      <c r="C825" s="18" t="str">
        <f t="shared" si="90"/>
        <v/>
      </c>
      <c r="D825" s="18" t="str">
        <f>IF(INDEX([1]DataVD!$K$166:$K$242,MATCH($J825,[1]DataVD!$I$166:$I$242,0),1)=$M825,2,"")</f>
        <v/>
      </c>
      <c r="E825" s="18">
        <f t="shared" si="91"/>
        <v>3</v>
      </c>
      <c r="F825" s="18" t="str">
        <f t="shared" si="92"/>
        <v/>
      </c>
      <c r="G825" s="18" t="str">
        <f t="shared" si="93"/>
        <v/>
      </c>
      <c r="H825" s="18" t="str">
        <f>IF(INDEX([1]DataVD!$L$166:$L$242,MATCH($J825,[1]DataVD!$I$166:$I$242,0),1)=$M825,5,"")</f>
        <v/>
      </c>
      <c r="I825" s="25" t="str">
        <f t="shared" si="94"/>
        <v/>
      </c>
      <c r="J825" s="18" t="s">
        <v>45</v>
      </c>
      <c r="K825" s="11"/>
      <c r="L825" s="13" t="s">
        <v>31</v>
      </c>
      <c r="M825" s="13">
        <v>5.18</v>
      </c>
      <c r="N825" s="13">
        <v>5.23</v>
      </c>
      <c r="O825" s="13">
        <f t="shared" si="88"/>
        <v>5.0000000000000711E-2</v>
      </c>
      <c r="P825" s="13">
        <v>-0.38</v>
      </c>
      <c r="Q825" s="13">
        <v>-0.38</v>
      </c>
      <c r="R825" s="13">
        <f t="shared" si="89"/>
        <v>0</v>
      </c>
      <c r="S825" s="13"/>
      <c r="T825" s="13"/>
      <c r="U825" s="13"/>
      <c r="V825" s="13"/>
      <c r="W825" s="13"/>
    </row>
    <row r="826" spans="1:23" hidden="1" x14ac:dyDescent="0.3">
      <c r="A826" s="18" t="str">
        <f>IF(K826="","",MAX($A$15:A825)+1)</f>
        <v/>
      </c>
      <c r="B826" s="18">
        <v>2</v>
      </c>
      <c r="C826" s="18" t="str">
        <f t="shared" si="90"/>
        <v/>
      </c>
      <c r="D826" s="18" t="str">
        <f>IF(INDEX([1]DataVD!$K$166:$K$242,MATCH($J826,[1]DataVD!$I$166:$I$242,0),1)=$M826,2,"")</f>
        <v/>
      </c>
      <c r="E826" s="18" t="str">
        <f t="shared" si="91"/>
        <v/>
      </c>
      <c r="F826" s="18" t="str">
        <f t="shared" si="92"/>
        <v/>
      </c>
      <c r="G826" s="18" t="str">
        <f t="shared" si="93"/>
        <v/>
      </c>
      <c r="H826" s="18" t="str">
        <f>IF(INDEX([1]DataVD!$L$166:$L$242,MATCH($J826,[1]DataVD!$I$166:$I$242,0),1)=$M826,5,"")</f>
        <v/>
      </c>
      <c r="I826" s="25" t="str">
        <f t="shared" si="94"/>
        <v/>
      </c>
      <c r="J826" s="18" t="s">
        <v>45</v>
      </c>
      <c r="K826" s="11"/>
      <c r="L826" s="13" t="s">
        <v>31</v>
      </c>
      <c r="M826" s="13">
        <v>2.21</v>
      </c>
      <c r="N826" s="13">
        <v>2.19</v>
      </c>
      <c r="O826" s="13">
        <f t="shared" si="88"/>
        <v>-2.0000000000000018E-2</v>
      </c>
      <c r="P826" s="13">
        <v>-0.36</v>
      </c>
      <c r="Q826" s="13">
        <v>-0.37</v>
      </c>
      <c r="R826" s="13">
        <f t="shared" si="89"/>
        <v>1.0000000000000009E-2</v>
      </c>
      <c r="S826" s="13"/>
      <c r="T826" s="13"/>
      <c r="U826" s="13"/>
      <c r="V826" s="13"/>
      <c r="W826" s="13"/>
    </row>
    <row r="827" spans="1:23" hidden="1" x14ac:dyDescent="0.3">
      <c r="A827" s="18" t="str">
        <f>IF(K827="","",MAX($A$15:A826)+1)</f>
        <v/>
      </c>
      <c r="B827" s="18">
        <v>1</v>
      </c>
      <c r="C827" s="18" t="str">
        <f t="shared" si="90"/>
        <v/>
      </c>
      <c r="D827" s="18" t="str">
        <f>IF(INDEX([1]DataVD!$K$166:$K$242,MATCH($J827,[1]DataVD!$I$166:$I$242,0),1)=$M827,2,"")</f>
        <v/>
      </c>
      <c r="E827" s="18" t="str">
        <f t="shared" si="91"/>
        <v/>
      </c>
      <c r="F827" s="18" t="str">
        <f t="shared" si="92"/>
        <v/>
      </c>
      <c r="G827" s="18" t="str">
        <f t="shared" si="93"/>
        <v/>
      </c>
      <c r="H827" s="18" t="str">
        <f>IF(INDEX([1]DataVD!$L$166:$L$242,MATCH($J827,[1]DataVD!$I$166:$I$242,0),1)=$M827,5,"")</f>
        <v/>
      </c>
      <c r="I827" s="25" t="str">
        <f t="shared" si="94"/>
        <v/>
      </c>
      <c r="J827" s="18" t="s">
        <v>45</v>
      </c>
      <c r="K827" s="11"/>
      <c r="L827" s="13" t="s">
        <v>31</v>
      </c>
      <c r="M827" s="13">
        <v>1.52</v>
      </c>
      <c r="N827" s="13">
        <v>1.49</v>
      </c>
      <c r="O827" s="13">
        <f t="shared" si="88"/>
        <v>-3.0000000000000027E-2</v>
      </c>
      <c r="P827" s="13">
        <v>0.78</v>
      </c>
      <c r="Q827" s="13">
        <v>0.79</v>
      </c>
      <c r="R827" s="13">
        <f t="shared" si="89"/>
        <v>1.0000000000000009E-2</v>
      </c>
      <c r="S827" s="13"/>
      <c r="T827" s="13"/>
      <c r="U827" s="13"/>
      <c r="V827" s="13"/>
      <c r="W827" s="13"/>
    </row>
    <row r="828" spans="1:23" x14ac:dyDescent="0.3">
      <c r="A828" s="18" t="str">
        <f>IF(K828="","",MAX($A$15:A827)+1)</f>
        <v/>
      </c>
      <c r="B828" s="18">
        <v>0</v>
      </c>
      <c r="C828" s="18" t="str">
        <f t="shared" si="90"/>
        <v/>
      </c>
      <c r="D828" s="18" t="str">
        <f>IF(INDEX([1]DataVD!$K$166:$K$242,MATCH($J828,[1]DataVD!$I$166:$I$242,0),1)=$M828,2,"")</f>
        <v/>
      </c>
      <c r="E828" s="18" t="str">
        <f t="shared" si="91"/>
        <v/>
      </c>
      <c r="F828" s="18">
        <f t="shared" si="92"/>
        <v>0</v>
      </c>
      <c r="G828" s="18" t="str">
        <f t="shared" si="93"/>
        <v/>
      </c>
      <c r="H828" s="18" t="str">
        <f>IF(INDEX([1]DataVD!$L$166:$L$242,MATCH($J828,[1]DataVD!$I$166:$I$242,0),1)=$M828,5,"")</f>
        <v/>
      </c>
      <c r="I828" s="25" t="str">
        <f t="shared" si="94"/>
        <v/>
      </c>
      <c r="J828" s="18" t="s">
        <v>45</v>
      </c>
      <c r="K828" s="11"/>
      <c r="L828" s="13" t="s">
        <v>32</v>
      </c>
      <c r="M828" s="13">
        <v>0</v>
      </c>
      <c r="N828" s="13">
        <v>0</v>
      </c>
      <c r="O828" s="13">
        <f t="shared" si="88"/>
        <v>0</v>
      </c>
      <c r="P828" s="13">
        <v>0.96</v>
      </c>
      <c r="Q828" s="13">
        <v>0.96</v>
      </c>
      <c r="R828" s="13">
        <f t="shared" si="89"/>
        <v>0</v>
      </c>
      <c r="S828" s="13"/>
      <c r="T828" s="13"/>
      <c r="U828" s="13"/>
      <c r="V828" s="13"/>
      <c r="W828" s="13"/>
    </row>
    <row r="829" spans="1:23" hidden="1" x14ac:dyDescent="0.3">
      <c r="A829" s="18" t="str">
        <f>IF(K829="","",MAX($A$15:A828)+1)</f>
        <v/>
      </c>
      <c r="B829" s="18">
        <v>1</v>
      </c>
      <c r="C829" s="18" t="str">
        <f t="shared" si="90"/>
        <v/>
      </c>
      <c r="D829" s="18" t="str">
        <f>IF(INDEX([1]DataVD!$K$166:$K$242,MATCH($J829,[1]DataVD!$I$166:$I$242,0),1)=$M829,2,"")</f>
        <v/>
      </c>
      <c r="E829" s="18" t="str">
        <f t="shared" si="91"/>
        <v/>
      </c>
      <c r="F829" s="18" t="str">
        <f t="shared" si="92"/>
        <v/>
      </c>
      <c r="G829" s="18" t="str">
        <f t="shared" si="93"/>
        <v/>
      </c>
      <c r="H829" s="18" t="str">
        <f>IF(INDEX([1]DataVD!$L$166:$L$242,MATCH($J829,[1]DataVD!$I$166:$I$242,0),1)=$M829,5,"")</f>
        <v/>
      </c>
      <c r="I829" s="25" t="str">
        <f t="shared" si="94"/>
        <v/>
      </c>
      <c r="J829" s="18" t="s">
        <v>45</v>
      </c>
      <c r="K829" s="11"/>
      <c r="L829" s="13" t="s">
        <v>33</v>
      </c>
      <c r="M829" s="13">
        <v>3.66</v>
      </c>
      <c r="N829" s="13">
        <v>3.65</v>
      </c>
      <c r="O829" s="13">
        <f t="shared" si="88"/>
        <v>-1.0000000000000231E-2</v>
      </c>
      <c r="P829" s="13">
        <v>0.82</v>
      </c>
      <c r="Q829" s="13">
        <v>0.83</v>
      </c>
      <c r="R829" s="13">
        <f t="shared" si="89"/>
        <v>1.0000000000000009E-2</v>
      </c>
      <c r="S829" s="13"/>
      <c r="T829" s="13"/>
      <c r="U829" s="13"/>
      <c r="V829" s="13"/>
      <c r="W829" s="13"/>
    </row>
    <row r="830" spans="1:23" hidden="1" x14ac:dyDescent="0.3">
      <c r="A830" s="18" t="str">
        <f>IF(K830="","",MAX($A$15:A829)+1)</f>
        <v/>
      </c>
      <c r="B830" s="18">
        <v>2</v>
      </c>
      <c r="C830" s="18" t="str">
        <f t="shared" si="90"/>
        <v/>
      </c>
      <c r="D830" s="18" t="str">
        <f>IF(INDEX([1]DataVD!$K$166:$K$242,MATCH($J830,[1]DataVD!$I$166:$I$242,0),1)=$M830,2,"")</f>
        <v/>
      </c>
      <c r="E830" s="18" t="str">
        <f t="shared" si="91"/>
        <v/>
      </c>
      <c r="F830" s="18" t="str">
        <f t="shared" si="92"/>
        <v/>
      </c>
      <c r="G830" s="18" t="str">
        <f t="shared" si="93"/>
        <v/>
      </c>
      <c r="H830" s="18" t="str">
        <f>IF(INDEX([1]DataVD!$L$166:$L$242,MATCH($J830,[1]DataVD!$I$166:$I$242,0),1)=$M830,5,"")</f>
        <v/>
      </c>
      <c r="I830" s="25" t="str">
        <f t="shared" si="94"/>
        <v/>
      </c>
      <c r="J830" s="18" t="s">
        <v>45</v>
      </c>
      <c r="K830" s="11"/>
      <c r="L830" s="13" t="s">
        <v>33</v>
      </c>
      <c r="M830" s="13">
        <v>3.99</v>
      </c>
      <c r="N830" s="13">
        <v>3.97</v>
      </c>
      <c r="O830" s="13">
        <f t="shared" si="88"/>
        <v>-2.0000000000000018E-2</v>
      </c>
      <c r="P830" s="13">
        <v>-0.28000000000000003</v>
      </c>
      <c r="Q830" s="13">
        <v>-0.27</v>
      </c>
      <c r="R830" s="13">
        <f t="shared" si="89"/>
        <v>-1.0000000000000009E-2</v>
      </c>
      <c r="S830" s="13"/>
      <c r="T830" s="13"/>
      <c r="U830" s="13"/>
      <c r="V830" s="13"/>
      <c r="W830" s="13"/>
    </row>
    <row r="831" spans="1:23" x14ac:dyDescent="0.3">
      <c r="A831" s="18" t="str">
        <f>IF(K831="","",MAX($A$15:A830)+1)</f>
        <v/>
      </c>
      <c r="B831" s="18">
        <v>3</v>
      </c>
      <c r="C831" s="18" t="str">
        <f t="shared" si="90"/>
        <v/>
      </c>
      <c r="D831" s="18" t="str">
        <f>IF(INDEX([1]DataVD!$K$166:$K$242,MATCH($J831,[1]DataVD!$I$166:$I$242,0),1)=$M831,2,"")</f>
        <v/>
      </c>
      <c r="E831" s="18" t="str">
        <f t="shared" si="91"/>
        <v/>
      </c>
      <c r="F831" s="18" t="str">
        <f t="shared" si="92"/>
        <v/>
      </c>
      <c r="G831" s="18">
        <f t="shared" si="93"/>
        <v>4</v>
      </c>
      <c r="H831" s="18" t="str">
        <f>IF(INDEX([1]DataVD!$L$166:$L$242,MATCH($J831,[1]DataVD!$I$166:$I$242,0),1)=$M831,5,"")</f>
        <v/>
      </c>
      <c r="I831" s="25" t="str">
        <f t="shared" si="94"/>
        <v/>
      </c>
      <c r="J831" s="18" t="s">
        <v>45</v>
      </c>
      <c r="K831" s="11"/>
      <c r="L831" s="13" t="s">
        <v>33</v>
      </c>
      <c r="M831" s="13">
        <v>5.03</v>
      </c>
      <c r="N831" s="13">
        <v>5</v>
      </c>
      <c r="O831" s="13">
        <f t="shared" si="88"/>
        <v>-3.0000000000000249E-2</v>
      </c>
      <c r="P831" s="13">
        <v>-0.28000000000000003</v>
      </c>
      <c r="Q831" s="13">
        <v>-0.28999999999999998</v>
      </c>
      <c r="R831" s="13">
        <f t="shared" si="89"/>
        <v>9.9999999999999534E-3</v>
      </c>
      <c r="S831" s="13"/>
      <c r="T831" s="13"/>
      <c r="U831" s="13"/>
      <c r="V831" s="13"/>
      <c r="W831" s="13"/>
    </row>
    <row r="832" spans="1:23" x14ac:dyDescent="0.3">
      <c r="A832" s="18" t="str">
        <f>IF(K832="","",MAX($A$15:A831)+1)</f>
        <v/>
      </c>
      <c r="B832" s="18">
        <v>4</v>
      </c>
      <c r="C832" s="18" t="str">
        <f t="shared" si="90"/>
        <v/>
      </c>
      <c r="D832" s="18" t="str">
        <f>IF(INDEX([1]DataVD!$K$166:$K$242,MATCH($J832,[1]DataVD!$I$166:$I$242,0),1)=$M832,2,"")</f>
        <v/>
      </c>
      <c r="E832" s="18" t="str">
        <f t="shared" si="91"/>
        <v/>
      </c>
      <c r="F832" s="18" t="str">
        <f t="shared" si="92"/>
        <v/>
      </c>
      <c r="G832" s="18" t="str">
        <f t="shared" si="93"/>
        <v/>
      </c>
      <c r="H832" s="18">
        <f>IF(INDEX([1]DataVD!$L$166:$L$242,MATCH($J832,[1]DataVD!$I$166:$I$242,0),1)=$M832,5,"")</f>
        <v>5</v>
      </c>
      <c r="I832" s="25" t="str">
        <f t="shared" si="94"/>
        <v/>
      </c>
      <c r="J832" s="18" t="s">
        <v>45</v>
      </c>
      <c r="K832" s="11"/>
      <c r="L832" s="13" t="s">
        <v>33</v>
      </c>
      <c r="M832" s="13">
        <v>5.33</v>
      </c>
      <c r="N832" s="13">
        <v>5.34</v>
      </c>
      <c r="O832" s="13">
        <f t="shared" si="88"/>
        <v>9.9999999999997868E-3</v>
      </c>
      <c r="P832" s="13">
        <v>0.03</v>
      </c>
      <c r="Q832" s="13">
        <v>0.01</v>
      </c>
      <c r="R832" s="13">
        <f t="shared" si="89"/>
        <v>-1.9999999999999997E-2</v>
      </c>
      <c r="S832" s="13"/>
      <c r="T832" s="13"/>
      <c r="U832" s="13"/>
      <c r="V832" s="13"/>
      <c r="W832" s="13"/>
    </row>
    <row r="833" spans="1:23" hidden="1" x14ac:dyDescent="0.3">
      <c r="A833" s="18" t="str">
        <f>IF(K833="","",MAX($A$15:A832)+1)</f>
        <v/>
      </c>
      <c r="B833" s="18">
        <v>5</v>
      </c>
      <c r="C833" s="18" t="str">
        <f t="shared" si="90"/>
        <v/>
      </c>
      <c r="D833" s="18" t="str">
        <f>IF(INDEX([1]DataVD!$K$166:$K$242,MATCH($J833,[1]DataVD!$I$166:$I$242,0),1)=$M833,2,"")</f>
        <v/>
      </c>
      <c r="E833" s="18" t="str">
        <f t="shared" si="91"/>
        <v/>
      </c>
      <c r="F833" s="18" t="str">
        <f t="shared" si="92"/>
        <v/>
      </c>
      <c r="G833" s="18" t="str">
        <f t="shared" si="93"/>
        <v/>
      </c>
      <c r="H833" s="18" t="str">
        <f>IF(INDEX([1]DataVD!$L$166:$L$242,MATCH($J833,[1]DataVD!$I$166:$I$242,0),1)=$M833,5,"")</f>
        <v/>
      </c>
      <c r="I833" s="25" t="str">
        <f t="shared" si="94"/>
        <v/>
      </c>
      <c r="J833" s="18" t="s">
        <v>45</v>
      </c>
      <c r="K833" s="11"/>
      <c r="L833" s="13" t="s">
        <v>33</v>
      </c>
      <c r="M833" s="13">
        <v>3.99</v>
      </c>
      <c r="N833" s="13">
        <v>3.99</v>
      </c>
      <c r="O833" s="13">
        <f t="shared" si="88"/>
        <v>0</v>
      </c>
      <c r="P833" s="13">
        <v>0.02</v>
      </c>
      <c r="Q833" s="13">
        <v>0.04</v>
      </c>
      <c r="R833" s="13">
        <f t="shared" si="89"/>
        <v>0.02</v>
      </c>
      <c r="S833" s="13"/>
      <c r="T833" s="13"/>
      <c r="U833" s="13"/>
      <c r="V833" s="13"/>
      <c r="W833" s="13"/>
    </row>
    <row r="834" spans="1:23" x14ac:dyDescent="0.3">
      <c r="A834" s="18" t="str">
        <f>IF(K834="","",MAX($A$15:A833)+1)</f>
        <v/>
      </c>
      <c r="B834" s="18">
        <v>6</v>
      </c>
      <c r="C834" s="18" t="str">
        <f t="shared" si="90"/>
        <v/>
      </c>
      <c r="D834" s="18" t="str">
        <f>IF(INDEX([1]DataVD!$K$166:$K$242,MATCH($J834,[1]DataVD!$I$166:$I$242,0),1)=$M834,2,"")</f>
        <v/>
      </c>
      <c r="E834" s="18" t="str">
        <f t="shared" si="91"/>
        <v/>
      </c>
      <c r="F834" s="18" t="str">
        <f t="shared" si="92"/>
        <v/>
      </c>
      <c r="G834" s="18" t="str">
        <f t="shared" si="93"/>
        <v/>
      </c>
      <c r="H834" s="18" t="str">
        <f>IF(INDEX([1]DataVD!$L$166:$L$242,MATCH($J834,[1]DataVD!$I$166:$I$242,0),1)=$M834,5,"")</f>
        <v/>
      </c>
      <c r="I834" s="25">
        <f t="shared" si="94"/>
        <v>6</v>
      </c>
      <c r="J834" s="18" t="s">
        <v>45</v>
      </c>
      <c r="K834" s="11"/>
      <c r="L834" s="13" t="s">
        <v>33</v>
      </c>
      <c r="M834" s="13">
        <v>3.8</v>
      </c>
      <c r="N834" s="13">
        <v>3.78</v>
      </c>
      <c r="O834" s="13">
        <f t="shared" si="88"/>
        <v>-2.0000000000000018E-2</v>
      </c>
      <c r="P834" s="13">
        <v>0.66</v>
      </c>
      <c r="Q834" s="13">
        <v>0.67</v>
      </c>
      <c r="R834" s="13">
        <f t="shared" si="89"/>
        <v>1.0000000000000009E-2</v>
      </c>
      <c r="S834" s="13"/>
      <c r="T834" s="13"/>
      <c r="U834" s="13"/>
      <c r="V834" s="13"/>
      <c r="W834" s="13"/>
    </row>
    <row r="835" spans="1:23" x14ac:dyDescent="0.3">
      <c r="A835" s="19">
        <f>IF(K835="","",MAX($A$15:A834)+1)</f>
        <v>76</v>
      </c>
      <c r="B835" s="19">
        <v>5</v>
      </c>
      <c r="C835" s="19">
        <f t="shared" si="90"/>
        <v>1</v>
      </c>
      <c r="D835" s="19" t="str">
        <f>IF(INDEX([1]DataVD!$K$166:$K$242,MATCH($J835,[1]DataVD!$I$166:$I$242,0),1)=$M835,2,"")</f>
        <v/>
      </c>
      <c r="E835" s="19" t="str">
        <f t="shared" si="91"/>
        <v/>
      </c>
      <c r="F835" s="19" t="str">
        <f t="shared" si="92"/>
        <v/>
      </c>
      <c r="G835" s="19" t="str">
        <f t="shared" si="93"/>
        <v/>
      </c>
      <c r="H835" s="19" t="str">
        <f>IF(INDEX([1]DataVD!$L$166:$L$242,MATCH($J835,[1]DataVD!$I$166:$I$242,0),1)=$M835,5,"")</f>
        <v/>
      </c>
      <c r="I835" s="25" t="str">
        <f t="shared" si="94"/>
        <v/>
      </c>
      <c r="J835" s="18" t="s">
        <v>121</v>
      </c>
      <c r="K835" s="15">
        <v>1320</v>
      </c>
      <c r="L835" s="16" t="s">
        <v>31</v>
      </c>
      <c r="M835" s="16">
        <v>3.24</v>
      </c>
      <c r="N835" s="16">
        <v>3.22</v>
      </c>
      <c r="O835" s="16">
        <f t="shared" si="88"/>
        <v>-2.0000000000000018E-2</v>
      </c>
      <c r="P835" s="16">
        <v>0.09</v>
      </c>
      <c r="Q835" s="16">
        <v>0.09</v>
      </c>
      <c r="R835" s="16">
        <f t="shared" si="89"/>
        <v>0</v>
      </c>
      <c r="S835" s="16">
        <v>1.97</v>
      </c>
      <c r="T835" s="16">
        <v>16.59</v>
      </c>
      <c r="U835" s="16">
        <v>5.24</v>
      </c>
      <c r="V835" s="16">
        <v>5.04</v>
      </c>
      <c r="W835" s="16"/>
    </row>
    <row r="836" spans="1:23" x14ac:dyDescent="0.3">
      <c r="A836" s="19" t="str">
        <f>IF(K836="","",MAX($A$15:A835)+1)</f>
        <v/>
      </c>
      <c r="B836" s="19">
        <v>4</v>
      </c>
      <c r="C836" s="19" t="str">
        <f t="shared" si="90"/>
        <v/>
      </c>
      <c r="D836" s="19">
        <f>IF(INDEX([1]DataVD!$K$166:$K$242,MATCH($J836,[1]DataVD!$I$166:$I$242,0),1)=$M836,2,"")</f>
        <v>2</v>
      </c>
      <c r="E836" s="19" t="str">
        <f t="shared" si="91"/>
        <v/>
      </c>
      <c r="F836" s="19" t="str">
        <f t="shared" si="92"/>
        <v/>
      </c>
      <c r="G836" s="19" t="str">
        <f t="shared" si="93"/>
        <v/>
      </c>
      <c r="H836" s="19" t="str">
        <f>IF(INDEX([1]DataVD!$L$166:$L$242,MATCH($J836,[1]DataVD!$I$166:$I$242,0),1)=$M836,5,"")</f>
        <v/>
      </c>
      <c r="I836" s="25" t="str">
        <f t="shared" si="94"/>
        <v/>
      </c>
      <c r="J836" s="18" t="s">
        <v>121</v>
      </c>
      <c r="K836" s="14"/>
      <c r="L836" s="16" t="s">
        <v>31</v>
      </c>
      <c r="M836" s="16">
        <v>5.24</v>
      </c>
      <c r="N836" s="16">
        <v>5.25</v>
      </c>
      <c r="O836" s="16">
        <f t="shared" si="88"/>
        <v>9.9999999999997868E-3</v>
      </c>
      <c r="P836" s="16">
        <v>0.08</v>
      </c>
      <c r="Q836" s="16">
        <v>7.0000000000000007E-2</v>
      </c>
      <c r="R836" s="16">
        <f t="shared" si="89"/>
        <v>-9.999999999999995E-3</v>
      </c>
      <c r="S836" s="16"/>
      <c r="T836" s="16"/>
      <c r="U836" s="16"/>
      <c r="V836" s="16"/>
      <c r="W836" s="16"/>
    </row>
    <row r="837" spans="1:23" x14ac:dyDescent="0.3">
      <c r="A837" s="19" t="str">
        <f>IF(K837="","",MAX($A$15:A836)+1)</f>
        <v/>
      </c>
      <c r="B837" s="19">
        <v>3</v>
      </c>
      <c r="C837" s="19" t="str">
        <f t="shared" si="90"/>
        <v/>
      </c>
      <c r="D837" s="19" t="str">
        <f>IF(INDEX([1]DataVD!$K$166:$K$242,MATCH($J837,[1]DataVD!$I$166:$I$242,0),1)=$M837,2,"")</f>
        <v/>
      </c>
      <c r="E837" s="19">
        <f t="shared" si="91"/>
        <v>3</v>
      </c>
      <c r="F837" s="19" t="str">
        <f t="shared" si="92"/>
        <v/>
      </c>
      <c r="G837" s="19" t="str">
        <f t="shared" si="93"/>
        <v/>
      </c>
      <c r="H837" s="19" t="str">
        <f>IF(INDEX([1]DataVD!$L$166:$L$242,MATCH($J837,[1]DataVD!$I$166:$I$242,0),1)=$M837,5,"")</f>
        <v/>
      </c>
      <c r="I837" s="25" t="str">
        <f t="shared" si="94"/>
        <v/>
      </c>
      <c r="J837" s="18" t="s">
        <v>121</v>
      </c>
      <c r="K837" s="14"/>
      <c r="L837" s="16" t="s">
        <v>31</v>
      </c>
      <c r="M837" s="16">
        <v>4.9400000000000004</v>
      </c>
      <c r="N837" s="16">
        <v>4.92</v>
      </c>
      <c r="O837" s="16">
        <f t="shared" si="88"/>
        <v>-2.0000000000000462E-2</v>
      </c>
      <c r="P837" s="16">
        <v>-0.22</v>
      </c>
      <c r="Q837" s="16">
        <v>-0.21</v>
      </c>
      <c r="R837" s="16">
        <f t="shared" si="89"/>
        <v>-1.0000000000000009E-2</v>
      </c>
      <c r="S837" s="16"/>
      <c r="T837" s="16"/>
      <c r="U837" s="16"/>
      <c r="V837" s="16"/>
      <c r="W837" s="16"/>
    </row>
    <row r="838" spans="1:23" hidden="1" x14ac:dyDescent="0.3">
      <c r="A838" s="19" t="str">
        <f>IF(K838="","",MAX($A$15:A837)+1)</f>
        <v/>
      </c>
      <c r="B838" s="19">
        <v>2</v>
      </c>
      <c r="C838" s="19" t="str">
        <f t="shared" si="90"/>
        <v/>
      </c>
      <c r="D838" s="19" t="str">
        <f>IF(INDEX([1]DataVD!$K$166:$K$242,MATCH($J838,[1]DataVD!$I$166:$I$242,0),1)=$M838,2,"")</f>
        <v/>
      </c>
      <c r="E838" s="19" t="str">
        <f t="shared" si="91"/>
        <v/>
      </c>
      <c r="F838" s="19" t="str">
        <f t="shared" si="92"/>
        <v/>
      </c>
      <c r="G838" s="19" t="str">
        <f t="shared" si="93"/>
        <v/>
      </c>
      <c r="H838" s="19" t="str">
        <f>IF(INDEX([1]DataVD!$L$166:$L$242,MATCH($J838,[1]DataVD!$I$166:$I$242,0),1)=$M838,5,"")</f>
        <v/>
      </c>
      <c r="I838" s="25" t="str">
        <f t="shared" si="94"/>
        <v/>
      </c>
      <c r="J838" s="18" t="s">
        <v>121</v>
      </c>
      <c r="K838" s="14"/>
      <c r="L838" s="16" t="s">
        <v>31</v>
      </c>
      <c r="M838" s="16">
        <v>2.33</v>
      </c>
      <c r="N838" s="16">
        <v>2.36</v>
      </c>
      <c r="O838" s="16">
        <f t="shared" si="88"/>
        <v>2.9999999999999805E-2</v>
      </c>
      <c r="P838" s="16">
        <v>-0.2</v>
      </c>
      <c r="Q838" s="16">
        <v>-0.2</v>
      </c>
      <c r="R838" s="16">
        <f t="shared" si="89"/>
        <v>0</v>
      </c>
      <c r="S838" s="16"/>
      <c r="T838" s="16"/>
      <c r="U838" s="16"/>
      <c r="V838" s="16"/>
      <c r="W838" s="16"/>
    </row>
    <row r="839" spans="1:23" hidden="1" x14ac:dyDescent="0.3">
      <c r="A839" s="19" t="str">
        <f>IF(K839="","",MAX($A$15:A838)+1)</f>
        <v/>
      </c>
      <c r="B839" s="19">
        <v>1</v>
      </c>
      <c r="C839" s="19" t="str">
        <f t="shared" si="90"/>
        <v/>
      </c>
      <c r="D839" s="19" t="str">
        <f>IF(INDEX([1]DataVD!$K$166:$K$242,MATCH($J839,[1]DataVD!$I$166:$I$242,0),1)=$M839,2,"")</f>
        <v/>
      </c>
      <c r="E839" s="19" t="str">
        <f t="shared" si="91"/>
        <v/>
      </c>
      <c r="F839" s="19" t="str">
        <f t="shared" si="92"/>
        <v/>
      </c>
      <c r="G839" s="19" t="str">
        <f t="shared" si="93"/>
        <v/>
      </c>
      <c r="H839" s="19" t="str">
        <f>IF(INDEX([1]DataVD!$L$166:$L$242,MATCH($J839,[1]DataVD!$I$166:$I$242,0),1)=$M839,5,"")</f>
        <v/>
      </c>
      <c r="I839" s="25" t="str">
        <f t="shared" si="94"/>
        <v/>
      </c>
      <c r="J839" s="18" t="s">
        <v>121</v>
      </c>
      <c r="K839" s="14"/>
      <c r="L839" s="16" t="s">
        <v>31</v>
      </c>
      <c r="M839" s="16">
        <v>1.81</v>
      </c>
      <c r="N839" s="16">
        <v>1.86</v>
      </c>
      <c r="O839" s="16">
        <f t="shared" si="88"/>
        <v>5.0000000000000044E-2</v>
      </c>
      <c r="P839" s="16">
        <v>0.91</v>
      </c>
      <c r="Q839" s="16">
        <v>0.93</v>
      </c>
      <c r="R839" s="16">
        <f t="shared" si="89"/>
        <v>2.0000000000000018E-2</v>
      </c>
      <c r="S839" s="16"/>
      <c r="T839" s="16"/>
      <c r="U839" s="16"/>
      <c r="V839" s="16"/>
      <c r="W839" s="16"/>
    </row>
    <row r="840" spans="1:23" x14ac:dyDescent="0.3">
      <c r="A840" s="19" t="str">
        <f>IF(K840="","",MAX($A$15:A839)+1)</f>
        <v/>
      </c>
      <c r="B840" s="19">
        <v>0</v>
      </c>
      <c r="C840" s="19" t="str">
        <f t="shared" si="90"/>
        <v/>
      </c>
      <c r="D840" s="19" t="str">
        <f>IF(INDEX([1]DataVD!$K$166:$K$242,MATCH($J840,[1]DataVD!$I$166:$I$242,0),1)=$M840,2,"")</f>
        <v/>
      </c>
      <c r="E840" s="19" t="str">
        <f t="shared" si="91"/>
        <v/>
      </c>
      <c r="F840" s="19">
        <f t="shared" si="92"/>
        <v>0</v>
      </c>
      <c r="G840" s="19" t="str">
        <f t="shared" si="93"/>
        <v/>
      </c>
      <c r="H840" s="19" t="str">
        <f>IF(INDEX([1]DataVD!$L$166:$L$242,MATCH($J840,[1]DataVD!$I$166:$I$242,0),1)=$M840,5,"")</f>
        <v/>
      </c>
      <c r="I840" s="25" t="str">
        <f t="shared" si="94"/>
        <v/>
      </c>
      <c r="J840" s="18" t="s">
        <v>121</v>
      </c>
      <c r="K840" s="14"/>
      <c r="L840" s="16" t="s">
        <v>32</v>
      </c>
      <c r="M840" s="16">
        <v>0</v>
      </c>
      <c r="N840" s="16">
        <v>0</v>
      </c>
      <c r="O840" s="16">
        <f t="shared" si="88"/>
        <v>0</v>
      </c>
      <c r="P840" s="16">
        <v>0.95</v>
      </c>
      <c r="Q840" s="16">
        <v>0.94</v>
      </c>
      <c r="R840" s="16">
        <f t="shared" si="89"/>
        <v>-1.0000000000000009E-2</v>
      </c>
      <c r="S840" s="16"/>
      <c r="T840" s="16"/>
      <c r="U840" s="16"/>
      <c r="V840" s="16"/>
      <c r="W840" s="16"/>
    </row>
    <row r="841" spans="1:23" hidden="1" x14ac:dyDescent="0.3">
      <c r="A841" s="19" t="str">
        <f>IF(K841="","",MAX($A$15:A840)+1)</f>
        <v/>
      </c>
      <c r="B841" s="19">
        <v>1</v>
      </c>
      <c r="C841" s="19" t="str">
        <f t="shared" si="90"/>
        <v/>
      </c>
      <c r="D841" s="19" t="str">
        <f>IF(INDEX([1]DataVD!$K$166:$K$242,MATCH($J841,[1]DataVD!$I$166:$I$242,0),1)=$M841,2,"")</f>
        <v/>
      </c>
      <c r="E841" s="19" t="str">
        <f t="shared" si="91"/>
        <v/>
      </c>
      <c r="F841" s="19" t="str">
        <f t="shared" si="92"/>
        <v/>
      </c>
      <c r="G841" s="19" t="str">
        <f t="shared" si="93"/>
        <v/>
      </c>
      <c r="H841" s="19" t="str">
        <f>IF(INDEX([1]DataVD!$L$166:$L$242,MATCH($J841,[1]DataVD!$I$166:$I$242,0),1)=$M841,5,"")</f>
        <v/>
      </c>
      <c r="I841" s="25" t="str">
        <f t="shared" si="94"/>
        <v/>
      </c>
      <c r="J841" s="18" t="s">
        <v>121</v>
      </c>
      <c r="K841" s="14"/>
      <c r="L841" s="16" t="s">
        <v>33</v>
      </c>
      <c r="M841" s="16">
        <v>1.81</v>
      </c>
      <c r="N841" s="16">
        <v>1.83</v>
      </c>
      <c r="O841" s="16">
        <f t="shared" si="88"/>
        <v>2.0000000000000018E-2</v>
      </c>
      <c r="P841" s="16">
        <v>0.9</v>
      </c>
      <c r="Q841" s="16">
        <v>0.92</v>
      </c>
      <c r="R841" s="16">
        <f t="shared" si="89"/>
        <v>2.0000000000000018E-2</v>
      </c>
      <c r="S841" s="16"/>
      <c r="T841" s="16"/>
      <c r="U841" s="16"/>
      <c r="V841" s="16"/>
      <c r="W841" s="16"/>
    </row>
    <row r="842" spans="1:23" hidden="1" x14ac:dyDescent="0.3">
      <c r="A842" s="19" t="str">
        <f>IF(K842="","",MAX($A$15:A841)+1)</f>
        <v/>
      </c>
      <c r="B842" s="19">
        <v>2</v>
      </c>
      <c r="C842" s="19" t="str">
        <f t="shared" si="90"/>
        <v/>
      </c>
      <c r="D842" s="19" t="str">
        <f>IF(INDEX([1]DataVD!$K$166:$K$242,MATCH($J842,[1]DataVD!$I$166:$I$242,0),1)=$M842,2,"")</f>
        <v/>
      </c>
      <c r="E842" s="19" t="str">
        <f t="shared" si="91"/>
        <v/>
      </c>
      <c r="F842" s="19" t="str">
        <f t="shared" si="92"/>
        <v/>
      </c>
      <c r="G842" s="19" t="str">
        <f t="shared" si="93"/>
        <v/>
      </c>
      <c r="H842" s="19" t="str">
        <f>IF(INDEX([1]DataVD!$L$166:$L$242,MATCH($J842,[1]DataVD!$I$166:$I$242,0),1)=$M842,5,"")</f>
        <v/>
      </c>
      <c r="I842" s="25" t="str">
        <f t="shared" si="94"/>
        <v/>
      </c>
      <c r="J842" s="18" t="s">
        <v>121</v>
      </c>
      <c r="K842" s="14"/>
      <c r="L842" s="16" t="s">
        <v>33</v>
      </c>
      <c r="M842" s="16">
        <v>2.2000000000000002</v>
      </c>
      <c r="N842" s="16">
        <v>2.17</v>
      </c>
      <c r="O842" s="16">
        <f t="shared" si="88"/>
        <v>-3.0000000000000249E-2</v>
      </c>
      <c r="P842" s="16">
        <v>-0.38</v>
      </c>
      <c r="Q842" s="16">
        <v>-0.38</v>
      </c>
      <c r="R842" s="16">
        <f t="shared" si="89"/>
        <v>0</v>
      </c>
      <c r="S842" s="16"/>
      <c r="T842" s="16"/>
      <c r="U842" s="16"/>
      <c r="V842" s="16"/>
      <c r="W842" s="16"/>
    </row>
    <row r="843" spans="1:23" hidden="1" x14ac:dyDescent="0.3">
      <c r="A843" s="19" t="str">
        <f>IF(K843="","",MAX($A$15:A842)+1)</f>
        <v/>
      </c>
      <c r="B843" s="19">
        <v>3</v>
      </c>
      <c r="C843" s="19" t="str">
        <f t="shared" si="90"/>
        <v/>
      </c>
      <c r="D843" s="19" t="str">
        <f>IF(INDEX([1]DataVD!$K$166:$K$242,MATCH($J843,[1]DataVD!$I$166:$I$242,0),1)=$M843,2,"")</f>
        <v/>
      </c>
      <c r="E843" s="19" t="str">
        <f t="shared" si="91"/>
        <v/>
      </c>
      <c r="F843" s="19" t="str">
        <f t="shared" si="92"/>
        <v/>
      </c>
      <c r="G843" s="19" t="str">
        <f t="shared" si="93"/>
        <v/>
      </c>
      <c r="H843" s="19" t="str">
        <f>IF(INDEX([1]DataVD!$L$166:$L$242,MATCH($J843,[1]DataVD!$I$166:$I$242,0),1)=$M843,5,"")</f>
        <v/>
      </c>
      <c r="I843" s="25" t="str">
        <f t="shared" si="94"/>
        <v/>
      </c>
      <c r="J843" s="18" t="s">
        <v>121</v>
      </c>
      <c r="K843" s="14"/>
      <c r="L843" s="16" t="s">
        <v>33</v>
      </c>
      <c r="M843" s="16">
        <v>4.92</v>
      </c>
      <c r="N843" s="16">
        <v>4.88</v>
      </c>
      <c r="O843" s="16">
        <f t="shared" si="88"/>
        <v>-4.0000000000000036E-2</v>
      </c>
      <c r="P843" s="16">
        <v>-0.42</v>
      </c>
      <c r="Q843" s="16">
        <v>-0.4</v>
      </c>
      <c r="R843" s="16">
        <f t="shared" si="89"/>
        <v>-1.9999999999999962E-2</v>
      </c>
      <c r="S843" s="16"/>
      <c r="T843" s="16"/>
      <c r="U843" s="16"/>
      <c r="V843" s="16"/>
      <c r="W843" s="16"/>
    </row>
    <row r="844" spans="1:23" x14ac:dyDescent="0.3">
      <c r="A844" s="19" t="str">
        <f>IF(K844="","",MAX($A$15:A843)+1)</f>
        <v/>
      </c>
      <c r="B844" s="19">
        <v>4</v>
      </c>
      <c r="C844" s="19" t="str">
        <f t="shared" si="90"/>
        <v/>
      </c>
      <c r="D844" s="19" t="str">
        <f>IF(INDEX([1]DataVD!$K$166:$K$242,MATCH($J844,[1]DataVD!$I$166:$I$242,0),1)=$M844,2,"")</f>
        <v/>
      </c>
      <c r="E844" s="19" t="str">
        <f t="shared" si="91"/>
        <v/>
      </c>
      <c r="F844" s="19" t="str">
        <f t="shared" si="92"/>
        <v/>
      </c>
      <c r="G844" s="19">
        <f t="shared" si="93"/>
        <v>4</v>
      </c>
      <c r="H844" s="19" t="str">
        <f>IF(INDEX([1]DataVD!$L$166:$L$242,MATCH($J844,[1]DataVD!$I$166:$I$242,0),1)=$M844,5,"")</f>
        <v/>
      </c>
      <c r="I844" s="25" t="str">
        <f t="shared" si="94"/>
        <v/>
      </c>
      <c r="J844" s="18" t="s">
        <v>121</v>
      </c>
      <c r="K844" s="14"/>
      <c r="L844" s="16" t="s">
        <v>33</v>
      </c>
      <c r="M844" s="16">
        <v>4.9400000000000004</v>
      </c>
      <c r="N844" s="16">
        <v>4.96</v>
      </c>
      <c r="O844" s="16">
        <f t="shared" si="88"/>
        <v>1.9999999999999574E-2</v>
      </c>
      <c r="P844" s="16">
        <v>-0.36</v>
      </c>
      <c r="Q844" s="16">
        <v>-0.38</v>
      </c>
      <c r="R844" s="16">
        <f t="shared" si="89"/>
        <v>2.0000000000000018E-2</v>
      </c>
      <c r="S844" s="16"/>
      <c r="T844" s="16"/>
      <c r="U844" s="16"/>
      <c r="V844" s="16"/>
      <c r="W844" s="16"/>
    </row>
    <row r="845" spans="1:23" x14ac:dyDescent="0.3">
      <c r="A845" s="19" t="str">
        <f>IF(K845="","",MAX($A$15:A844)+1)</f>
        <v/>
      </c>
      <c r="B845" s="19">
        <v>5</v>
      </c>
      <c r="C845" s="19" t="str">
        <f t="shared" si="90"/>
        <v/>
      </c>
      <c r="D845" s="19" t="str">
        <f>IF(INDEX([1]DataVD!$K$166:$K$242,MATCH($J845,[1]DataVD!$I$166:$I$242,0),1)=$M845,2,"")</f>
        <v/>
      </c>
      <c r="E845" s="19" t="str">
        <f t="shared" si="91"/>
        <v/>
      </c>
      <c r="F845" s="19" t="str">
        <f t="shared" si="92"/>
        <v/>
      </c>
      <c r="G845" s="19" t="str">
        <f t="shared" si="93"/>
        <v/>
      </c>
      <c r="H845" s="19">
        <f>IF(INDEX([1]DataVD!$L$166:$L$242,MATCH($J845,[1]DataVD!$I$166:$I$242,0),1)=$M845,5,"")</f>
        <v>5</v>
      </c>
      <c r="I845" s="25" t="str">
        <f t="shared" si="94"/>
        <v/>
      </c>
      <c r="J845" s="18" t="s">
        <v>121</v>
      </c>
      <c r="K845" s="14"/>
      <c r="L845" s="16" t="s">
        <v>33</v>
      </c>
      <c r="M845" s="16">
        <v>5.04</v>
      </c>
      <c r="N845" s="16">
        <v>5.05</v>
      </c>
      <c r="O845" s="16">
        <f t="shared" si="88"/>
        <v>9.9999999999997868E-3</v>
      </c>
      <c r="P845" s="16">
        <v>0.22</v>
      </c>
      <c r="Q845" s="16">
        <v>0.2</v>
      </c>
      <c r="R845" s="16">
        <f t="shared" si="89"/>
        <v>-1.999999999999999E-2</v>
      </c>
      <c r="S845" s="16"/>
      <c r="T845" s="16"/>
      <c r="U845" s="16"/>
      <c r="V845" s="16"/>
      <c r="W845" s="16"/>
    </row>
    <row r="846" spans="1:23" hidden="1" x14ac:dyDescent="0.3">
      <c r="A846" s="19" t="str">
        <f>IF(K846="","",MAX($A$15:A845)+1)</f>
        <v/>
      </c>
      <c r="B846" s="19">
        <v>6</v>
      </c>
      <c r="C846" s="19" t="str">
        <f t="shared" si="90"/>
        <v/>
      </c>
      <c r="D846" s="19" t="str">
        <f>IF(INDEX([1]DataVD!$K$166:$K$242,MATCH($J846,[1]DataVD!$I$166:$I$242,0),1)=$M846,2,"")</f>
        <v/>
      </c>
      <c r="E846" s="19" t="str">
        <f t="shared" si="91"/>
        <v/>
      </c>
      <c r="F846" s="19" t="str">
        <f t="shared" si="92"/>
        <v/>
      </c>
      <c r="G846" s="19" t="str">
        <f t="shared" si="93"/>
        <v/>
      </c>
      <c r="H846" s="19" t="str">
        <f>IF(INDEX([1]DataVD!$L$166:$L$242,MATCH($J846,[1]DataVD!$I$166:$I$242,0),1)=$M846,5,"")</f>
        <v/>
      </c>
      <c r="I846" s="25" t="str">
        <f t="shared" si="94"/>
        <v/>
      </c>
      <c r="J846" s="18" t="s">
        <v>121</v>
      </c>
      <c r="K846" s="14"/>
      <c r="L846" s="16" t="s">
        <v>33</v>
      </c>
      <c r="M846" s="16">
        <v>4.92</v>
      </c>
      <c r="N846" s="16">
        <v>4.88</v>
      </c>
      <c r="O846" s="16">
        <f t="shared" ref="O846:O860" si="95">ABS(N846)-ABS(M846)</f>
        <v>-4.0000000000000036E-2</v>
      </c>
      <c r="P846" s="16">
        <v>-0.12</v>
      </c>
      <c r="Q846" s="16">
        <v>-0.11</v>
      </c>
      <c r="R846" s="16">
        <f t="shared" ref="R846:R860" si="96">ABS(Q846)-ABS(P846)</f>
        <v>-9.999999999999995E-3</v>
      </c>
      <c r="S846" s="16"/>
      <c r="T846" s="16"/>
      <c r="U846" s="16"/>
      <c r="V846" s="16"/>
      <c r="W846" s="16"/>
    </row>
    <row r="847" spans="1:23" x14ac:dyDescent="0.3">
      <c r="A847" s="19" t="str">
        <f>IF(K847="","",MAX($A$15:A846)+1)</f>
        <v/>
      </c>
      <c r="B847" s="19">
        <v>7</v>
      </c>
      <c r="C847" s="19" t="str">
        <f t="shared" ref="C847:C860" si="97">IF(K847&gt;0,1,"")</f>
        <v/>
      </c>
      <c r="D847" s="19" t="str">
        <f>IF(INDEX([1]DataVD!$K$166:$K$242,MATCH($J847,[1]DataVD!$I$166:$I$242,0),1)=$M847,2,"")</f>
        <v/>
      </c>
      <c r="E847" s="19" t="str">
        <f t="shared" ref="E847:E860" si="98">IF(D846=2,3,"")</f>
        <v/>
      </c>
      <c r="F847" s="19" t="str">
        <f t="shared" ref="F847:F860" si="99">IF(L847="Tim",0,"")</f>
        <v/>
      </c>
      <c r="G847" s="19" t="str">
        <f t="shared" ref="G847:G860" si="100">IF(H848=5,4,"")</f>
        <v/>
      </c>
      <c r="H847" s="19" t="str">
        <f>IF(INDEX([1]DataVD!$L$166:$L$242,MATCH($J847,[1]DataVD!$I$166:$I$242,0),1)=$M847,5,"")</f>
        <v/>
      </c>
      <c r="I847" s="25">
        <f t="shared" ref="I847:I860" si="101">IF(K848&gt;0,6,"")</f>
        <v>6</v>
      </c>
      <c r="J847" s="18" t="s">
        <v>121</v>
      </c>
      <c r="K847" s="14"/>
      <c r="L847" s="16" t="s">
        <v>33</v>
      </c>
      <c r="M847" s="16">
        <v>3.28</v>
      </c>
      <c r="N847" s="16">
        <v>3.26</v>
      </c>
      <c r="O847" s="16">
        <f t="shared" si="95"/>
        <v>-2.0000000000000018E-2</v>
      </c>
      <c r="P847" s="16">
        <v>-0.1</v>
      </c>
      <c r="Q847" s="16">
        <v>-0.12</v>
      </c>
      <c r="R847" s="16">
        <f t="shared" si="96"/>
        <v>1.999999999999999E-2</v>
      </c>
      <c r="S847" s="16"/>
      <c r="T847" s="16"/>
      <c r="U847" s="16"/>
      <c r="V847" s="16"/>
      <c r="W847" s="16"/>
    </row>
    <row r="848" spans="1:23" x14ac:dyDescent="0.3">
      <c r="A848" s="18">
        <f>IF(K848="","",MAX($A$15:A847)+1)</f>
        <v>77</v>
      </c>
      <c r="B848" s="18">
        <v>5</v>
      </c>
      <c r="C848" s="18">
        <f t="shared" si="97"/>
        <v>1</v>
      </c>
      <c r="D848" s="18" t="str">
        <f>IF(INDEX([1]DataVD!$K$166:$K$242,MATCH($J848,[1]DataVD!$I$166:$I$242,0),1)=$M848,2,"")</f>
        <v/>
      </c>
      <c r="E848" s="18" t="str">
        <f t="shared" si="98"/>
        <v/>
      </c>
      <c r="F848" s="18" t="str">
        <f t="shared" si="99"/>
        <v/>
      </c>
      <c r="G848" s="18" t="str">
        <f t="shared" si="100"/>
        <v/>
      </c>
      <c r="H848" s="18" t="str">
        <f>IF(INDEX([1]DataVD!$L$166:$L$242,MATCH($J848,[1]DataVD!$I$166:$I$242,0),1)=$M848,5,"")</f>
        <v/>
      </c>
      <c r="I848" s="25" t="str">
        <f t="shared" si="101"/>
        <v/>
      </c>
      <c r="J848" s="18" t="s">
        <v>122</v>
      </c>
      <c r="K848" s="12">
        <v>1340</v>
      </c>
      <c r="L848" s="13" t="s">
        <v>31</v>
      </c>
      <c r="M848" s="13">
        <v>3.96</v>
      </c>
      <c r="N848" s="13">
        <v>3.98</v>
      </c>
      <c r="O848" s="13">
        <f t="shared" si="95"/>
        <v>2.0000000000000018E-2</v>
      </c>
      <c r="P848" s="13">
        <v>-0.3</v>
      </c>
      <c r="Q848" s="13">
        <v>-0.3</v>
      </c>
      <c r="R848" s="13">
        <f t="shared" si="96"/>
        <v>0</v>
      </c>
      <c r="S848" s="13">
        <v>0.5</v>
      </c>
      <c r="T848" s="13">
        <v>16.98</v>
      </c>
      <c r="U848" s="13">
        <v>5.96</v>
      </c>
      <c r="V848" s="13">
        <v>4.75</v>
      </c>
      <c r="W848" s="13"/>
    </row>
    <row r="849" spans="1:23" x14ac:dyDescent="0.3">
      <c r="A849" s="18" t="str">
        <f>IF(K849="","",MAX($A$15:A848)+1)</f>
        <v/>
      </c>
      <c r="B849" s="18">
        <v>4</v>
      </c>
      <c r="C849" s="18" t="str">
        <f t="shared" si="97"/>
        <v/>
      </c>
      <c r="D849" s="18">
        <f>IF(INDEX([1]DataVD!$K$166:$K$242,MATCH($J849,[1]DataVD!$I$166:$I$242,0),1)=$M849,2,"")</f>
        <v>2</v>
      </c>
      <c r="E849" s="18" t="str">
        <f t="shared" si="98"/>
        <v/>
      </c>
      <c r="F849" s="18" t="str">
        <f t="shared" si="99"/>
        <v/>
      </c>
      <c r="G849" s="18" t="str">
        <f t="shared" si="100"/>
        <v/>
      </c>
      <c r="H849" s="18" t="str">
        <f>IF(INDEX([1]DataVD!$L$166:$L$242,MATCH($J849,[1]DataVD!$I$166:$I$242,0),1)=$M849,5,"")</f>
        <v/>
      </c>
      <c r="I849" s="25" t="str">
        <f t="shared" si="101"/>
        <v/>
      </c>
      <c r="J849" s="18" t="s">
        <v>122</v>
      </c>
      <c r="K849" s="11"/>
      <c r="L849" s="13" t="s">
        <v>31</v>
      </c>
      <c r="M849" s="13">
        <v>5.96</v>
      </c>
      <c r="N849" s="13">
        <v>5.97</v>
      </c>
      <c r="O849" s="13">
        <f t="shared" si="95"/>
        <v>9.9999999999997868E-3</v>
      </c>
      <c r="P849" s="13">
        <v>-0.28999999999999998</v>
      </c>
      <c r="Q849" s="13">
        <v>-0.3</v>
      </c>
      <c r="R849" s="13">
        <f t="shared" si="96"/>
        <v>1.0000000000000009E-2</v>
      </c>
      <c r="S849" s="13"/>
      <c r="T849" s="13"/>
      <c r="U849" s="13"/>
      <c r="V849" s="13"/>
      <c r="W849" s="13"/>
    </row>
    <row r="850" spans="1:23" x14ac:dyDescent="0.3">
      <c r="A850" s="18" t="str">
        <f>IF(K850="","",MAX($A$15:A849)+1)</f>
        <v/>
      </c>
      <c r="B850" s="18">
        <v>3</v>
      </c>
      <c r="C850" s="18" t="str">
        <f t="shared" si="97"/>
        <v/>
      </c>
      <c r="D850" s="18" t="str">
        <f>IF(INDEX([1]DataVD!$K$166:$K$242,MATCH($J850,[1]DataVD!$I$166:$I$242,0),1)=$M850,2,"")</f>
        <v/>
      </c>
      <c r="E850" s="18">
        <f t="shared" si="98"/>
        <v>3</v>
      </c>
      <c r="F850" s="18" t="str">
        <f t="shared" si="99"/>
        <v/>
      </c>
      <c r="G850" s="18" t="str">
        <f t="shared" si="100"/>
        <v/>
      </c>
      <c r="H850" s="18" t="str">
        <f>IF(INDEX([1]DataVD!$L$166:$L$242,MATCH($J850,[1]DataVD!$I$166:$I$242,0),1)=$M850,5,"")</f>
        <v/>
      </c>
      <c r="I850" s="25" t="str">
        <f t="shared" si="101"/>
        <v/>
      </c>
      <c r="J850" s="18" t="s">
        <v>122</v>
      </c>
      <c r="K850" s="11"/>
      <c r="L850" s="13" t="s">
        <v>31</v>
      </c>
      <c r="M850" s="13">
        <v>5.66</v>
      </c>
      <c r="N850" s="13">
        <v>5.64</v>
      </c>
      <c r="O850" s="13">
        <f t="shared" si="95"/>
        <v>-2.0000000000000462E-2</v>
      </c>
      <c r="P850" s="13">
        <v>-0.59</v>
      </c>
      <c r="Q850" s="13">
        <v>-0.57999999999999996</v>
      </c>
      <c r="R850" s="13">
        <f t="shared" si="96"/>
        <v>-1.0000000000000009E-2</v>
      </c>
      <c r="S850" s="13"/>
      <c r="T850" s="13"/>
      <c r="U850" s="13"/>
      <c r="V850" s="13"/>
      <c r="W850" s="13"/>
    </row>
    <row r="851" spans="1:23" hidden="1" x14ac:dyDescent="0.3">
      <c r="A851" s="18" t="str">
        <f>IF(K851="","",MAX($A$15:A850)+1)</f>
        <v/>
      </c>
      <c r="B851" s="18">
        <v>2</v>
      </c>
      <c r="C851" s="18" t="str">
        <f t="shared" si="97"/>
        <v/>
      </c>
      <c r="D851" s="18" t="str">
        <f>IF(INDEX([1]DataVD!$K$166:$K$242,MATCH($J851,[1]DataVD!$I$166:$I$242,0),1)=$M851,2,"")</f>
        <v/>
      </c>
      <c r="E851" s="18" t="str">
        <f t="shared" si="98"/>
        <v/>
      </c>
      <c r="F851" s="18" t="str">
        <f t="shared" si="99"/>
        <v/>
      </c>
      <c r="G851" s="18" t="str">
        <f t="shared" si="100"/>
        <v/>
      </c>
      <c r="H851" s="18" t="str">
        <f>IF(INDEX([1]DataVD!$L$166:$L$242,MATCH($J851,[1]DataVD!$I$166:$I$242,0),1)=$M851,5,"")</f>
        <v/>
      </c>
      <c r="I851" s="25" t="str">
        <f t="shared" si="101"/>
        <v/>
      </c>
      <c r="J851" s="18" t="s">
        <v>122</v>
      </c>
      <c r="K851" s="11"/>
      <c r="L851" s="13" t="s">
        <v>31</v>
      </c>
      <c r="M851" s="13">
        <v>1.82</v>
      </c>
      <c r="N851" s="13">
        <v>1.77</v>
      </c>
      <c r="O851" s="13">
        <f t="shared" si="95"/>
        <v>-5.0000000000000044E-2</v>
      </c>
      <c r="P851" s="13">
        <v>-0.6</v>
      </c>
      <c r="Q851" s="13">
        <v>-0.59</v>
      </c>
      <c r="R851" s="13">
        <f t="shared" si="96"/>
        <v>-1.0000000000000009E-2</v>
      </c>
      <c r="S851" s="13"/>
      <c r="T851" s="13"/>
      <c r="U851" s="13"/>
      <c r="V851" s="13"/>
      <c r="W851" s="13"/>
    </row>
    <row r="852" spans="1:23" hidden="1" x14ac:dyDescent="0.3">
      <c r="A852" s="18" t="str">
        <f>IF(K852="","",MAX($A$15:A851)+1)</f>
        <v/>
      </c>
      <c r="B852" s="18">
        <v>1</v>
      </c>
      <c r="C852" s="18" t="str">
        <f t="shared" si="97"/>
        <v/>
      </c>
      <c r="D852" s="18" t="str">
        <f>IF(INDEX([1]DataVD!$K$166:$K$242,MATCH($J852,[1]DataVD!$I$166:$I$242,0),1)=$M852,2,"")</f>
        <v/>
      </c>
      <c r="E852" s="18" t="str">
        <f t="shared" si="98"/>
        <v/>
      </c>
      <c r="F852" s="18" t="str">
        <f t="shared" si="99"/>
        <v/>
      </c>
      <c r="G852" s="18" t="str">
        <f t="shared" si="100"/>
        <v/>
      </c>
      <c r="H852" s="18" t="str">
        <f>IF(INDEX([1]DataVD!$L$166:$L$242,MATCH($J852,[1]DataVD!$I$166:$I$242,0),1)=$M852,5,"")</f>
        <v/>
      </c>
      <c r="I852" s="25" t="str">
        <f t="shared" si="101"/>
        <v/>
      </c>
      <c r="J852" s="18" t="s">
        <v>122</v>
      </c>
      <c r="K852" s="11"/>
      <c r="L852" s="13" t="s">
        <v>31</v>
      </c>
      <c r="M852" s="13">
        <v>0.97</v>
      </c>
      <c r="N852" s="13">
        <v>1</v>
      </c>
      <c r="O852" s="13">
        <f t="shared" si="95"/>
        <v>3.0000000000000027E-2</v>
      </c>
      <c r="P852" s="13">
        <v>0.8</v>
      </c>
      <c r="Q852" s="13">
        <v>0.81</v>
      </c>
      <c r="R852" s="13">
        <f t="shared" si="96"/>
        <v>1.0000000000000009E-2</v>
      </c>
      <c r="S852" s="13"/>
      <c r="T852" s="13"/>
      <c r="U852" s="13"/>
      <c r="V852" s="13"/>
      <c r="W852" s="13"/>
    </row>
    <row r="853" spans="1:23" x14ac:dyDescent="0.3">
      <c r="A853" s="18" t="str">
        <f>IF(K853="","",MAX($A$15:A852)+1)</f>
        <v/>
      </c>
      <c r="B853" s="18">
        <v>0</v>
      </c>
      <c r="C853" s="18" t="str">
        <f t="shared" si="97"/>
        <v/>
      </c>
      <c r="D853" s="18" t="str">
        <f>IF(INDEX([1]DataVD!$K$166:$K$242,MATCH($J853,[1]DataVD!$I$166:$I$242,0),1)=$M853,2,"")</f>
        <v/>
      </c>
      <c r="E853" s="18" t="str">
        <f t="shared" si="98"/>
        <v/>
      </c>
      <c r="F853" s="18">
        <f t="shared" si="99"/>
        <v>0</v>
      </c>
      <c r="G853" s="18" t="str">
        <f t="shared" si="100"/>
        <v/>
      </c>
      <c r="H853" s="18" t="str">
        <f>IF(INDEX([1]DataVD!$L$166:$L$242,MATCH($J853,[1]DataVD!$I$166:$I$242,0),1)=$M853,5,"")</f>
        <v/>
      </c>
      <c r="I853" s="25" t="str">
        <f t="shared" si="101"/>
        <v/>
      </c>
      <c r="J853" s="18" t="s">
        <v>122</v>
      </c>
      <c r="K853" s="11"/>
      <c r="L853" s="13" t="s">
        <v>32</v>
      </c>
      <c r="M853" s="13">
        <v>0</v>
      </c>
      <c r="N853" s="13">
        <v>0</v>
      </c>
      <c r="O853" s="13">
        <f t="shared" si="95"/>
        <v>0</v>
      </c>
      <c r="P853" s="13">
        <v>0.95</v>
      </c>
      <c r="Q853" s="13">
        <v>0.93</v>
      </c>
      <c r="R853" s="13">
        <f t="shared" si="96"/>
        <v>-1.9999999999999907E-2</v>
      </c>
      <c r="S853" s="13"/>
      <c r="T853" s="13"/>
      <c r="U853" s="13"/>
      <c r="V853" s="13"/>
      <c r="W853" s="13"/>
    </row>
    <row r="854" spans="1:23" hidden="1" x14ac:dyDescent="0.3">
      <c r="A854" s="18" t="str">
        <f>IF(K854="","",MAX($A$15:A853)+1)</f>
        <v/>
      </c>
      <c r="B854" s="18">
        <v>1</v>
      </c>
      <c r="C854" s="18" t="str">
        <f t="shared" si="97"/>
        <v/>
      </c>
      <c r="D854" s="18" t="str">
        <f>IF(INDEX([1]DataVD!$K$166:$K$242,MATCH($J854,[1]DataVD!$I$166:$I$242,0),1)=$M854,2,"")</f>
        <v/>
      </c>
      <c r="E854" s="18" t="str">
        <f t="shared" si="98"/>
        <v/>
      </c>
      <c r="F854" s="18" t="str">
        <f t="shared" si="99"/>
        <v/>
      </c>
      <c r="G854" s="18" t="str">
        <f t="shared" si="100"/>
        <v/>
      </c>
      <c r="H854" s="18" t="str">
        <f>IF(INDEX([1]DataVD!$L$166:$L$242,MATCH($J854,[1]DataVD!$I$166:$I$242,0),1)=$M854,5,"")</f>
        <v/>
      </c>
      <c r="I854" s="25" t="str">
        <f t="shared" si="101"/>
        <v/>
      </c>
      <c r="J854" s="18" t="s">
        <v>122</v>
      </c>
      <c r="K854" s="11"/>
      <c r="L854" s="13" t="s">
        <v>33</v>
      </c>
      <c r="M854" s="13">
        <v>1.62</v>
      </c>
      <c r="N854" s="13">
        <v>1.62</v>
      </c>
      <c r="O854" s="13">
        <f t="shared" si="95"/>
        <v>0</v>
      </c>
      <c r="P854" s="13">
        <v>0.82</v>
      </c>
      <c r="Q854" s="13">
        <v>0.83</v>
      </c>
      <c r="R854" s="13">
        <f t="shared" si="96"/>
        <v>1.0000000000000009E-2</v>
      </c>
      <c r="S854" s="13"/>
      <c r="T854" s="13"/>
      <c r="U854" s="13"/>
      <c r="V854" s="13"/>
      <c r="W854" s="13"/>
    </row>
    <row r="855" spans="1:23" hidden="1" x14ac:dyDescent="0.3">
      <c r="A855" s="18" t="str">
        <f>IF(K855="","",MAX($A$15:A854)+1)</f>
        <v/>
      </c>
      <c r="B855" s="18">
        <v>2</v>
      </c>
      <c r="C855" s="18" t="str">
        <f t="shared" si="97"/>
        <v/>
      </c>
      <c r="D855" s="18" t="str">
        <f>IF(INDEX([1]DataVD!$K$166:$K$242,MATCH($J855,[1]DataVD!$I$166:$I$242,0),1)=$M855,2,"")</f>
        <v/>
      </c>
      <c r="E855" s="18" t="str">
        <f t="shared" si="98"/>
        <v/>
      </c>
      <c r="F855" s="18" t="str">
        <f t="shared" si="99"/>
        <v/>
      </c>
      <c r="G855" s="18" t="str">
        <f t="shared" si="100"/>
        <v/>
      </c>
      <c r="H855" s="18" t="str">
        <f>IF(INDEX([1]DataVD!$L$166:$L$242,MATCH($J855,[1]DataVD!$I$166:$I$242,0),1)=$M855,5,"")</f>
        <v/>
      </c>
      <c r="I855" s="25" t="str">
        <f t="shared" si="101"/>
        <v/>
      </c>
      <c r="J855" s="18" t="s">
        <v>122</v>
      </c>
      <c r="K855" s="11"/>
      <c r="L855" s="13" t="s">
        <v>33</v>
      </c>
      <c r="M855" s="13">
        <v>1.82</v>
      </c>
      <c r="N855" s="13">
        <v>1.85</v>
      </c>
      <c r="O855" s="13">
        <f t="shared" si="95"/>
        <v>3.0000000000000027E-2</v>
      </c>
      <c r="P855" s="13">
        <v>-0.18</v>
      </c>
      <c r="Q855" s="13">
        <v>-0.19</v>
      </c>
      <c r="R855" s="13">
        <f t="shared" si="96"/>
        <v>1.0000000000000009E-2</v>
      </c>
      <c r="S855" s="13"/>
      <c r="T855" s="13"/>
      <c r="U855" s="13"/>
      <c r="V855" s="13"/>
      <c r="W855" s="13"/>
    </row>
    <row r="856" spans="1:23" hidden="1" x14ac:dyDescent="0.3">
      <c r="A856" s="18" t="str">
        <f>IF(K856="","",MAX($A$15:A855)+1)</f>
        <v/>
      </c>
      <c r="B856" s="18">
        <v>3</v>
      </c>
      <c r="C856" s="18" t="str">
        <f t="shared" si="97"/>
        <v/>
      </c>
      <c r="D856" s="18" t="str">
        <f>IF(INDEX([1]DataVD!$K$166:$K$242,MATCH($J856,[1]DataVD!$I$166:$I$242,0),1)=$M856,2,"")</f>
        <v/>
      </c>
      <c r="E856" s="18" t="str">
        <f t="shared" si="98"/>
        <v/>
      </c>
      <c r="F856" s="18" t="str">
        <f t="shared" si="99"/>
        <v/>
      </c>
      <c r="G856" s="18" t="str">
        <f t="shared" si="100"/>
        <v/>
      </c>
      <c r="H856" s="18" t="str">
        <f>IF(INDEX([1]DataVD!$L$166:$L$242,MATCH($J856,[1]DataVD!$I$166:$I$242,0),1)=$M856,5,"")</f>
        <v/>
      </c>
      <c r="I856" s="25" t="str">
        <f t="shared" si="101"/>
        <v/>
      </c>
      <c r="J856" s="18" t="s">
        <v>122</v>
      </c>
      <c r="K856" s="11"/>
      <c r="L856" s="13" t="s">
        <v>33</v>
      </c>
      <c r="M856" s="13">
        <v>4.55</v>
      </c>
      <c r="N856" s="13">
        <v>4.5999999999999996</v>
      </c>
      <c r="O856" s="13">
        <f t="shared" si="95"/>
        <v>4.9999999999999822E-2</v>
      </c>
      <c r="P856" s="13">
        <v>-0.18</v>
      </c>
      <c r="Q856" s="13">
        <v>-0.17</v>
      </c>
      <c r="R856" s="13">
        <f t="shared" si="96"/>
        <v>-9.9999999999999811E-3</v>
      </c>
      <c r="S856" s="13"/>
      <c r="T856" s="13"/>
      <c r="U856" s="13"/>
      <c r="V856" s="13"/>
      <c r="W856" s="13"/>
    </row>
    <row r="857" spans="1:23" x14ac:dyDescent="0.3">
      <c r="A857" s="18" t="str">
        <f>IF(K857="","",MAX($A$15:A856)+1)</f>
        <v/>
      </c>
      <c r="B857" s="18">
        <v>4</v>
      </c>
      <c r="C857" s="18" t="str">
        <f t="shared" si="97"/>
        <v/>
      </c>
      <c r="D857" s="18" t="str">
        <f>IF(INDEX([1]DataVD!$K$166:$K$242,MATCH($J857,[1]DataVD!$I$166:$I$242,0),1)=$M857,2,"")</f>
        <v/>
      </c>
      <c r="E857" s="18" t="str">
        <f t="shared" si="98"/>
        <v/>
      </c>
      <c r="F857" s="18" t="str">
        <f t="shared" si="99"/>
        <v/>
      </c>
      <c r="G857" s="18">
        <f t="shared" si="100"/>
        <v>4</v>
      </c>
      <c r="H857" s="18" t="str">
        <f>IF(INDEX([1]DataVD!$L$166:$L$242,MATCH($J857,[1]DataVD!$I$166:$I$242,0),1)=$M857,5,"")</f>
        <v/>
      </c>
      <c r="I857" s="25" t="str">
        <f t="shared" si="101"/>
        <v/>
      </c>
      <c r="J857" s="18" t="s">
        <v>122</v>
      </c>
      <c r="K857" s="11"/>
      <c r="L857" s="13" t="s">
        <v>33</v>
      </c>
      <c r="M857" s="13">
        <v>4.6100000000000003</v>
      </c>
      <c r="N857" s="13">
        <v>4.57</v>
      </c>
      <c r="O857" s="13">
        <f t="shared" si="95"/>
        <v>-4.0000000000000036E-2</v>
      </c>
      <c r="P857" s="13">
        <v>-0.06</v>
      </c>
      <c r="Q857" s="13">
        <v>-0.04</v>
      </c>
      <c r="R857" s="13">
        <f t="shared" si="96"/>
        <v>-1.9999999999999997E-2</v>
      </c>
      <c r="S857" s="13"/>
      <c r="T857" s="13"/>
      <c r="U857" s="13"/>
      <c r="V857" s="13"/>
      <c r="W857" s="13"/>
    </row>
    <row r="858" spans="1:23" x14ac:dyDescent="0.3">
      <c r="A858" s="18" t="str">
        <f>IF(K858="","",MAX($A$15:A857)+1)</f>
        <v/>
      </c>
      <c r="B858" s="18">
        <v>5</v>
      </c>
      <c r="C858" s="18" t="str">
        <f t="shared" si="97"/>
        <v/>
      </c>
      <c r="D858" s="18" t="str">
        <f>IF(INDEX([1]DataVD!$K$166:$K$242,MATCH($J858,[1]DataVD!$I$166:$I$242,0),1)=$M858,2,"")</f>
        <v/>
      </c>
      <c r="E858" s="18" t="str">
        <f t="shared" si="98"/>
        <v/>
      </c>
      <c r="F858" s="18" t="str">
        <f t="shared" si="99"/>
        <v/>
      </c>
      <c r="G858" s="18" t="str">
        <f t="shared" si="100"/>
        <v/>
      </c>
      <c r="H858" s="18">
        <f>IF(INDEX([1]DataVD!$L$166:$L$242,MATCH($J858,[1]DataVD!$I$166:$I$242,0),1)=$M858,5,"")</f>
        <v>5</v>
      </c>
      <c r="I858" s="25" t="str">
        <f t="shared" si="101"/>
        <v/>
      </c>
      <c r="J858" s="18" t="s">
        <v>122</v>
      </c>
      <c r="K858" s="11"/>
      <c r="L858" s="13" t="s">
        <v>33</v>
      </c>
      <c r="M858" s="13">
        <v>4.74</v>
      </c>
      <c r="N858" s="13">
        <v>4.74</v>
      </c>
      <c r="O858" s="13">
        <f t="shared" si="95"/>
        <v>0</v>
      </c>
      <c r="P858" s="13">
        <v>0.51</v>
      </c>
      <c r="Q858" s="13">
        <v>0.51</v>
      </c>
      <c r="R858" s="13">
        <f t="shared" si="96"/>
        <v>0</v>
      </c>
      <c r="S858" s="13"/>
      <c r="T858" s="13"/>
      <c r="U858" s="13"/>
      <c r="V858" s="13"/>
      <c r="W858" s="13"/>
    </row>
    <row r="859" spans="1:23" hidden="1" x14ac:dyDescent="0.3">
      <c r="A859" s="18" t="str">
        <f>IF(K859="","",MAX($A$15:A858)+1)</f>
        <v/>
      </c>
      <c r="B859" s="18">
        <v>6</v>
      </c>
      <c r="C859" s="18" t="str">
        <f t="shared" si="97"/>
        <v/>
      </c>
      <c r="D859" s="18" t="str">
        <f>IF(INDEX([1]DataVD!$K$166:$K$242,MATCH($J859,[1]DataVD!$I$166:$I$242,0),1)=$M859,2,"")</f>
        <v/>
      </c>
      <c r="E859" s="18" t="str">
        <f t="shared" si="98"/>
        <v/>
      </c>
      <c r="F859" s="18" t="str">
        <f t="shared" si="99"/>
        <v/>
      </c>
      <c r="G859" s="18" t="str">
        <f t="shared" si="100"/>
        <v/>
      </c>
      <c r="H859" s="18" t="str">
        <f>IF(INDEX([1]DataVD!$L$166:$L$242,MATCH($J859,[1]DataVD!$I$166:$I$242,0),1)=$M859,5,"")</f>
        <v/>
      </c>
      <c r="I859" s="25" t="str">
        <f t="shared" si="101"/>
        <v/>
      </c>
      <c r="J859" s="18" t="s">
        <v>122</v>
      </c>
      <c r="K859" s="11"/>
      <c r="L859" s="13" t="s">
        <v>33</v>
      </c>
      <c r="M859" s="13">
        <v>4.55</v>
      </c>
      <c r="N859" s="13">
        <v>4.58</v>
      </c>
      <c r="O859" s="13">
        <f t="shared" si="95"/>
        <v>3.0000000000000249E-2</v>
      </c>
      <c r="P859" s="13">
        <v>0.12</v>
      </c>
      <c r="Q859" s="13">
        <v>0.1</v>
      </c>
      <c r="R859" s="13">
        <f t="shared" si="96"/>
        <v>-1.999999999999999E-2</v>
      </c>
      <c r="S859" s="13"/>
      <c r="T859" s="13"/>
      <c r="U859" s="13"/>
      <c r="V859" s="13"/>
      <c r="W859" s="13"/>
    </row>
    <row r="860" spans="1:23" x14ac:dyDescent="0.3">
      <c r="A860" s="18" t="str">
        <f>IF(K860="","",MAX($A$15:A859)+1)</f>
        <v/>
      </c>
      <c r="B860" s="18">
        <v>7</v>
      </c>
      <c r="C860" s="18" t="str">
        <f t="shared" si="97"/>
        <v/>
      </c>
      <c r="D860" s="18" t="str">
        <f>IF(INDEX([1]DataVD!$K$166:$K$242,MATCH($J860,[1]DataVD!$I$166:$I$242,0),1)=$M860,2,"")</f>
        <v/>
      </c>
      <c r="E860" s="18" t="str">
        <f t="shared" si="98"/>
        <v/>
      </c>
      <c r="F860" s="18" t="str">
        <f t="shared" si="99"/>
        <v/>
      </c>
      <c r="G860" s="18" t="str">
        <f t="shared" si="100"/>
        <v/>
      </c>
      <c r="H860" s="18" t="str">
        <f>IF(INDEX([1]DataVD!$L$166:$L$242,MATCH($J860,[1]DataVD!$I$166:$I$242,0),1)=$M860,5,"")</f>
        <v/>
      </c>
      <c r="I860" s="25">
        <f t="shared" si="101"/>
        <v>6</v>
      </c>
      <c r="J860" s="18" t="s">
        <v>122</v>
      </c>
      <c r="K860" s="11"/>
      <c r="L860" s="13" t="s">
        <v>33</v>
      </c>
      <c r="M860" s="13">
        <v>2.99</v>
      </c>
      <c r="N860" s="13">
        <v>3</v>
      </c>
      <c r="O860" s="13">
        <f t="shared" si="95"/>
        <v>9.9999999999997868E-3</v>
      </c>
      <c r="P860" s="13">
        <v>0.12</v>
      </c>
      <c r="Q860" s="13">
        <v>0.12</v>
      </c>
      <c r="R860" s="13">
        <f t="shared" si="96"/>
        <v>0</v>
      </c>
      <c r="S860" s="13"/>
      <c r="T860" s="13"/>
      <c r="U860" s="13"/>
      <c r="V860" s="13"/>
      <c r="W860" s="13"/>
    </row>
    <row r="861" spans="1:23" hidden="1" x14ac:dyDescent="0.3">
      <c r="A861" s="19">
        <f>IF(K861="","",MAX($A$15:A860)+1)</f>
        <v>78</v>
      </c>
      <c r="B861" s="19"/>
      <c r="C861" s="19"/>
      <c r="D861" s="19"/>
      <c r="E861" s="19"/>
      <c r="F861" s="19"/>
      <c r="G861" s="19"/>
      <c r="H861" s="19"/>
      <c r="I861" s="19"/>
      <c r="J861" s="14"/>
      <c r="K861" s="14" t="s">
        <v>130</v>
      </c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</row>
    <row r="862" spans="1:23" x14ac:dyDescent="0.3">
      <c r="A862" s="8" t="str">
        <f>IF(K862="","",MAX($A$15:A861)+1)</f>
        <v/>
      </c>
      <c r="B862" s="8"/>
      <c r="C862" s="8"/>
      <c r="D862" s="8"/>
      <c r="E862" s="8"/>
      <c r="F862" s="8"/>
      <c r="G862" s="8"/>
      <c r="H862" s="8"/>
      <c r="I862" s="8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x14ac:dyDescent="0.3">
      <c r="A863" s="8"/>
      <c r="B863" s="8"/>
      <c r="C863" s="8"/>
      <c r="D863" s="8"/>
      <c r="E863" s="8"/>
      <c r="F863" s="8"/>
      <c r="G863" s="8"/>
      <c r="H863" s="8"/>
      <c r="J863" s="7">
        <v>1</v>
      </c>
      <c r="K863" s="7">
        <v>2</v>
      </c>
      <c r="L863" s="7">
        <v>3</v>
      </c>
      <c r="M863" s="7">
        <v>0</v>
      </c>
      <c r="N863" s="7">
        <v>4</v>
      </c>
      <c r="O863" s="7">
        <v>5</v>
      </c>
      <c r="P863" s="7">
        <v>6</v>
      </c>
      <c r="Q863" s="7"/>
      <c r="R863" s="7"/>
      <c r="S863" s="7"/>
      <c r="T863" s="7"/>
      <c r="U863" s="7"/>
      <c r="V863" s="7"/>
      <c r="W863" s="7"/>
    </row>
    <row r="864" spans="1:23" x14ac:dyDescent="0.3">
      <c r="A864" s="8"/>
      <c r="B864" s="8"/>
      <c r="C864" s="8"/>
      <c r="D864" s="8"/>
      <c r="E864" s="8"/>
      <c r="F864" s="8"/>
      <c r="G864" s="8"/>
      <c r="H864" s="8"/>
      <c r="I864" s="8"/>
      <c r="J864" s="7">
        <f>COUNTIF(C:C,J863)</f>
        <v>77</v>
      </c>
      <c r="K864" s="7">
        <f>COUNTIF(D:D,K863)</f>
        <v>77</v>
      </c>
      <c r="L864" s="7">
        <f>COUNTIF(E:E,L863)</f>
        <v>77</v>
      </c>
      <c r="M864" s="7">
        <f>COUNTIF(F:F,M863)</f>
        <v>77</v>
      </c>
      <c r="N864" s="7">
        <f>COUNTIF(G:G,N863)</f>
        <v>77</v>
      </c>
      <c r="O864" s="7">
        <f>COUNTIF(H:H,O863)</f>
        <v>77</v>
      </c>
      <c r="P864" s="7">
        <f>COUNTIF(I:I,P863)</f>
        <v>77</v>
      </c>
      <c r="Q864" s="7"/>
      <c r="R864" s="7"/>
      <c r="S864" s="7"/>
      <c r="T864" s="7"/>
      <c r="U864" s="7"/>
      <c r="V864" s="7"/>
      <c r="W864" s="7"/>
    </row>
    <row r="865" spans="1:23" x14ac:dyDescent="0.3">
      <c r="A865" s="8"/>
      <c r="B865" s="8"/>
      <c r="C865" s="8"/>
      <c r="D865" s="8"/>
      <c r="E865" s="8"/>
      <c r="F865" s="8"/>
      <c r="G865" s="8"/>
      <c r="H865" s="8"/>
      <c r="I865" s="8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x14ac:dyDescent="0.3">
      <c r="A866" s="8"/>
      <c r="B866" s="8"/>
      <c r="C866" s="8"/>
      <c r="D866" s="8"/>
      <c r="E866" s="8"/>
      <c r="F866" s="8"/>
      <c r="G866" s="8"/>
      <c r="H866" s="8"/>
      <c r="I866" s="8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x14ac:dyDescent="0.3">
      <c r="A867" s="8"/>
      <c r="B867" s="8"/>
      <c r="C867" s="8"/>
      <c r="D867" s="8"/>
      <c r="E867" s="8"/>
      <c r="F867" s="8"/>
      <c r="G867" s="8"/>
      <c r="H867" s="8"/>
      <c r="I867" s="8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x14ac:dyDescent="0.3">
      <c r="B868" s="6" t="str">
        <f>Ten_Nguoi_1</f>
        <v>Tên người ký 1</v>
      </c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 t="str">
        <f>Ten_Nguoi_2</f>
        <v>Tên người ký 2</v>
      </c>
      <c r="O868" s="6"/>
      <c r="P868" s="6"/>
      <c r="Q868" s="6"/>
      <c r="R868" s="6"/>
      <c r="S868" s="6" t="str">
        <f>Ten_Nguoi_3</f>
        <v>Tên người ký 3</v>
      </c>
      <c r="T868" s="6"/>
      <c r="U868" s="6"/>
      <c r="V868" s="6"/>
      <c r="W868" s="6"/>
    </row>
  </sheetData>
  <mergeCells count="7">
    <mergeCell ref="B868:M868"/>
    <mergeCell ref="N868:R868"/>
    <mergeCell ref="S868:W868"/>
    <mergeCell ref="B1:W1"/>
    <mergeCell ref="B2:W2"/>
    <mergeCell ref="B3:W3"/>
    <mergeCell ref="B5:W5"/>
  </mergeCells>
  <phoneticPr fontId="5" type="noConversion"/>
  <pageMargins left="0.75" right="0.75" top="0.75" bottom="0.5" header="0.5" footer="0.75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AAFF7-0E92-4190-94CC-2382B07FB195}">
  <sheetPr codeName="Sheet6"/>
  <dimension ref="A1:M79"/>
  <sheetViews>
    <sheetView tabSelected="1" workbookViewId="0">
      <selection activeCell="G2" sqref="G2"/>
    </sheetView>
  </sheetViews>
  <sheetFormatPr defaultRowHeight="14.4" x14ac:dyDescent="0.3"/>
  <cols>
    <col min="1" max="2" width="8.88671875" style="26"/>
    <col min="3" max="3" width="12.77734375" style="26" customWidth="1"/>
    <col min="4" max="4" width="16.6640625" style="26" bestFit="1" customWidth="1"/>
    <col min="5" max="6" width="16.77734375" style="26" customWidth="1"/>
    <col min="7" max="13" width="8.88671875" style="26"/>
  </cols>
  <sheetData>
    <row r="1" spans="1:13" x14ac:dyDescent="0.3">
      <c r="A1" s="30">
        <v>1</v>
      </c>
      <c r="B1" s="30">
        <v>2</v>
      </c>
      <c r="C1" s="30">
        <v>3</v>
      </c>
      <c r="D1" s="30">
        <v>4</v>
      </c>
      <c r="E1" s="30">
        <v>5</v>
      </c>
      <c r="F1" s="30">
        <v>6</v>
      </c>
      <c r="G1" s="30">
        <v>7</v>
      </c>
      <c r="H1" s="30">
        <v>8</v>
      </c>
      <c r="I1" s="30">
        <v>9</v>
      </c>
      <c r="J1" s="30">
        <v>10</v>
      </c>
      <c r="K1" s="30">
        <v>11</v>
      </c>
      <c r="L1" s="30">
        <v>12</v>
      </c>
      <c r="M1" s="30">
        <v>13</v>
      </c>
    </row>
    <row r="2" spans="1:13" ht="43.2" x14ac:dyDescent="0.3">
      <c r="B2" s="26">
        <v>2</v>
      </c>
      <c r="D2" s="28" t="s">
        <v>131</v>
      </c>
      <c r="E2" s="28" t="s">
        <v>132</v>
      </c>
      <c r="F2" s="28" t="s">
        <v>133</v>
      </c>
      <c r="G2" s="26">
        <v>1</v>
      </c>
      <c r="H2" s="26">
        <v>2</v>
      </c>
      <c r="I2" s="26">
        <v>3</v>
      </c>
      <c r="J2" s="26">
        <v>0</v>
      </c>
      <c r="K2" s="26">
        <v>4</v>
      </c>
      <c r="L2" s="26">
        <v>5</v>
      </c>
      <c r="M2" s="26">
        <v>6</v>
      </c>
    </row>
    <row r="3" spans="1:13" x14ac:dyDescent="0.3">
      <c r="A3" s="26">
        <v>1</v>
      </c>
      <c r="B3" s="26" t="str">
        <f>VLOOKUP($A3,[1]DataVD!$H$166:$J$242,2,0)</f>
        <v>0+40</v>
      </c>
      <c r="C3" s="26" t="str">
        <f>VLOOKUP($A3,[1]DataVD!$H$166:$J$242,3,0)</f>
        <v>Km0+040,00</v>
      </c>
      <c r="D3" s="26">
        <f>COUNTIF('Bang doc'!J:J,$B3)</f>
        <v>10</v>
      </c>
      <c r="E3" s="26">
        <f>MATCH($B3,'Bang doc'!J:J,0)</f>
        <v>15</v>
      </c>
      <c r="F3" s="26">
        <f>D3+E3-1</f>
        <v>24</v>
      </c>
      <c r="G3" s="29"/>
    </row>
    <row r="4" spans="1:13" x14ac:dyDescent="0.3">
      <c r="A4" s="26">
        <f>+A3+1</f>
        <v>2</v>
      </c>
      <c r="B4" s="26" t="str">
        <f>VLOOKUP($A4,[1]DataVD!$H$166:$J$242,2,0)</f>
        <v>0+60</v>
      </c>
      <c r="C4" s="26" t="str">
        <f>VLOOKUP($A4,[1]DataVD!$H$166:$J$242,3,0)</f>
        <v>Km0+060,00</v>
      </c>
      <c r="D4" s="26">
        <f>COUNTIF('Bang doc'!J:J,$B4)</f>
        <v>9</v>
      </c>
      <c r="E4" s="26">
        <f>MATCH($B4,'Bang doc'!J:J,0)</f>
        <v>25</v>
      </c>
      <c r="F4" s="26">
        <f t="shared" ref="F4:F67" si="0">D4+E4-1</f>
        <v>33</v>
      </c>
    </row>
    <row r="5" spans="1:13" x14ac:dyDescent="0.3">
      <c r="A5" s="26">
        <f t="shared" ref="A5:A68" si="1">+A4+1</f>
        <v>3</v>
      </c>
      <c r="B5" s="26" t="str">
        <f>VLOOKUP($A5,[1]DataVD!$H$166:$J$242,2,0)</f>
        <v>TD1</v>
      </c>
      <c r="C5" s="26" t="str">
        <f>VLOOKUP($A5,[1]DataVD!$H$166:$J$242,3,0)</f>
        <v>Km0+75,620</v>
      </c>
      <c r="D5" s="26">
        <f>COUNTIF('Bang doc'!J:J,$B5)</f>
        <v>10</v>
      </c>
      <c r="E5" s="26">
        <f>MATCH($B5,'Bang doc'!J:J,0)</f>
        <v>34</v>
      </c>
      <c r="F5" s="26">
        <f t="shared" si="0"/>
        <v>43</v>
      </c>
    </row>
    <row r="6" spans="1:13" x14ac:dyDescent="0.3">
      <c r="A6" s="26">
        <f t="shared" si="1"/>
        <v>4</v>
      </c>
      <c r="B6" s="26" t="str">
        <f>VLOOKUP($A6,[1]DataVD!$H$166:$J$242,2,0)</f>
        <v>0+80</v>
      </c>
      <c r="C6" s="26" t="str">
        <f>VLOOKUP($A6,[1]DataVD!$H$166:$J$242,3,0)</f>
        <v>Km0+080,00</v>
      </c>
      <c r="D6" s="26">
        <f>COUNTIF('Bang doc'!J:J,$B6)</f>
        <v>12</v>
      </c>
      <c r="E6" s="26">
        <f>MATCH($B6,'Bang doc'!J:J,0)</f>
        <v>44</v>
      </c>
      <c r="F6" s="26">
        <f t="shared" si="0"/>
        <v>55</v>
      </c>
    </row>
    <row r="7" spans="1:13" x14ac:dyDescent="0.3">
      <c r="A7" s="26">
        <f t="shared" si="1"/>
        <v>5</v>
      </c>
      <c r="B7" s="26" t="str">
        <f>VLOOKUP($A7,[1]DataVD!$H$166:$J$242,2,0)</f>
        <v>P1</v>
      </c>
      <c r="C7" s="26" t="str">
        <f>VLOOKUP($A7,[1]DataVD!$H$166:$J$242,3,0)</f>
        <v>Km0+91,710</v>
      </c>
      <c r="D7" s="26">
        <f>COUNTIF('Bang doc'!J:J,$B7)</f>
        <v>9</v>
      </c>
      <c r="E7" s="26">
        <f>MATCH($B7,'Bang doc'!J:J,0)</f>
        <v>56</v>
      </c>
      <c r="F7" s="26">
        <f t="shared" si="0"/>
        <v>64</v>
      </c>
    </row>
    <row r="8" spans="1:13" x14ac:dyDescent="0.3">
      <c r="A8" s="26">
        <f t="shared" si="1"/>
        <v>6</v>
      </c>
      <c r="B8" s="26" t="str">
        <f>VLOOKUP($A8,[1]DataVD!$H$166:$J$242,2,0)</f>
        <v>0+100</v>
      </c>
      <c r="C8" s="26" t="str">
        <f>VLOOKUP($A8,[1]DataVD!$H$166:$J$242,3,0)</f>
        <v>Km0+100,00</v>
      </c>
      <c r="D8" s="26">
        <f>COUNTIF('Bang doc'!J:J,$B8)</f>
        <v>14</v>
      </c>
      <c r="E8" s="26">
        <f>MATCH($B8,'Bang doc'!J:J,0)</f>
        <v>65</v>
      </c>
      <c r="F8" s="26">
        <f t="shared" si="0"/>
        <v>78</v>
      </c>
    </row>
    <row r="9" spans="1:13" x14ac:dyDescent="0.3">
      <c r="A9" s="26">
        <f t="shared" si="1"/>
        <v>7</v>
      </c>
      <c r="B9" s="26" t="str">
        <f>VLOOKUP($A9,[1]DataVD!$H$166:$J$242,2,0)</f>
        <v>TC1</v>
      </c>
      <c r="C9" s="26" t="str">
        <f>VLOOKUP($A9,[1]DataVD!$H$166:$J$242,3,0)</f>
        <v>Km0+107,81</v>
      </c>
      <c r="D9" s="26">
        <f>COUNTIF('Bang doc'!J:J,$B9)</f>
        <v>12</v>
      </c>
      <c r="E9" s="26">
        <f>MATCH($B9,'Bang doc'!J:J,0)</f>
        <v>79</v>
      </c>
      <c r="F9" s="26">
        <f t="shared" si="0"/>
        <v>90</v>
      </c>
    </row>
    <row r="10" spans="1:13" x14ac:dyDescent="0.3">
      <c r="A10" s="26">
        <f t="shared" si="1"/>
        <v>8</v>
      </c>
      <c r="B10" s="26" t="str">
        <f>VLOOKUP($A10,[1]DataVD!$H$166:$J$242,2,0)</f>
        <v>0+120</v>
      </c>
      <c r="C10" s="26" t="str">
        <f>VLOOKUP($A10,[1]DataVD!$H$166:$J$242,3,0)</f>
        <v>Km0+120,00</v>
      </c>
      <c r="D10" s="26">
        <f>COUNTIF('Bang doc'!J:J,$B10)</f>
        <v>9</v>
      </c>
      <c r="E10" s="26">
        <f>MATCH($B10,'Bang doc'!J:J,0)</f>
        <v>91</v>
      </c>
      <c r="F10" s="26">
        <f t="shared" si="0"/>
        <v>99</v>
      </c>
    </row>
    <row r="11" spans="1:13" x14ac:dyDescent="0.3">
      <c r="A11" s="26">
        <f t="shared" si="1"/>
        <v>9</v>
      </c>
      <c r="B11" s="26" t="str">
        <f>VLOOKUP($A11,[1]DataVD!$H$166:$J$242,2,0)</f>
        <v>0+140</v>
      </c>
      <c r="C11" s="26" t="str">
        <f>VLOOKUP($A11,[1]DataVD!$H$166:$J$242,3,0)</f>
        <v>Km0+140,00</v>
      </c>
      <c r="D11" s="26">
        <f>COUNTIF('Bang doc'!J:J,$B11)</f>
        <v>11</v>
      </c>
      <c r="E11" s="26">
        <f>MATCH($B11,'Bang doc'!J:J,0)</f>
        <v>100</v>
      </c>
      <c r="F11" s="26">
        <f t="shared" si="0"/>
        <v>110</v>
      </c>
    </row>
    <row r="12" spans="1:13" x14ac:dyDescent="0.3">
      <c r="A12" s="26">
        <f t="shared" si="1"/>
        <v>10</v>
      </c>
      <c r="B12" s="26" t="str">
        <f>VLOOKUP($A12,[1]DataVD!$H$166:$J$242,2,0)</f>
        <v>0+160</v>
      </c>
      <c r="C12" s="26" t="str">
        <f>VLOOKUP($A12,[1]DataVD!$H$166:$J$242,3,0)</f>
        <v>Km0+160,00</v>
      </c>
      <c r="D12" s="26">
        <f>COUNTIF('Bang doc'!J:J,$B12)</f>
        <v>12</v>
      </c>
      <c r="E12" s="26">
        <f>MATCH($B12,'Bang doc'!J:J,0)</f>
        <v>111</v>
      </c>
      <c r="F12" s="26">
        <f t="shared" si="0"/>
        <v>122</v>
      </c>
    </row>
    <row r="13" spans="1:13" x14ac:dyDescent="0.3">
      <c r="A13" s="26">
        <f t="shared" si="1"/>
        <v>11</v>
      </c>
      <c r="B13" s="26" t="str">
        <f>VLOOKUP($A13,[1]DataVD!$H$166:$J$242,2,0)</f>
        <v>0+180</v>
      </c>
      <c r="C13" s="26" t="str">
        <f>VLOOKUP($A13,[1]DataVD!$H$166:$J$242,3,0)</f>
        <v>Km0+180,00</v>
      </c>
      <c r="D13" s="26">
        <f>COUNTIF('Bang doc'!J:J,$B13)</f>
        <v>12</v>
      </c>
      <c r="E13" s="26">
        <f>MATCH($B13,'Bang doc'!J:J,0)</f>
        <v>123</v>
      </c>
      <c r="F13" s="26">
        <f t="shared" si="0"/>
        <v>134</v>
      </c>
    </row>
    <row r="14" spans="1:13" x14ac:dyDescent="0.3">
      <c r="A14" s="26">
        <f t="shared" si="1"/>
        <v>12</v>
      </c>
      <c r="B14" s="26" t="str">
        <f>VLOOKUP($A14,[1]DataVD!$H$166:$J$242,2,0)</f>
        <v>0+200</v>
      </c>
      <c r="C14" s="26" t="str">
        <f>VLOOKUP($A14,[1]DataVD!$H$166:$J$242,3,0)</f>
        <v>Km0+200,00</v>
      </c>
      <c r="D14" s="26">
        <f>COUNTIF('Bang doc'!J:J,$B14)</f>
        <v>10</v>
      </c>
      <c r="E14" s="26">
        <f>MATCH($B14,'Bang doc'!J:J,0)</f>
        <v>135</v>
      </c>
      <c r="F14" s="26">
        <f t="shared" si="0"/>
        <v>144</v>
      </c>
    </row>
    <row r="15" spans="1:13" x14ac:dyDescent="0.3">
      <c r="A15" s="26">
        <f t="shared" si="1"/>
        <v>13</v>
      </c>
      <c r="B15" s="26" t="str">
        <f>VLOOKUP($A15,[1]DataVD!$H$166:$J$242,2,0)</f>
        <v>0+220</v>
      </c>
      <c r="C15" s="26" t="str">
        <f>VLOOKUP($A15,[1]DataVD!$H$166:$J$242,3,0)</f>
        <v>Km0+220,00</v>
      </c>
      <c r="D15" s="26">
        <f>COUNTIF('Bang doc'!J:J,$B15)</f>
        <v>12</v>
      </c>
      <c r="E15" s="26">
        <f>MATCH($B15,'Bang doc'!J:J,0)</f>
        <v>145</v>
      </c>
      <c r="F15" s="26">
        <f t="shared" si="0"/>
        <v>156</v>
      </c>
    </row>
    <row r="16" spans="1:13" x14ac:dyDescent="0.3">
      <c r="A16" s="26">
        <f t="shared" si="1"/>
        <v>14</v>
      </c>
      <c r="B16" s="26" t="str">
        <f>VLOOKUP($A16,[1]DataVD!$H$166:$J$242,2,0)</f>
        <v>0+240</v>
      </c>
      <c r="C16" s="26" t="str">
        <f>VLOOKUP($A16,[1]DataVD!$H$166:$J$242,3,0)</f>
        <v>Km0+240,00</v>
      </c>
      <c r="D16" s="26">
        <f>COUNTIF('Bang doc'!J:J,$B16)</f>
        <v>9</v>
      </c>
      <c r="E16" s="26">
        <f>MATCH($B16,'Bang doc'!J:J,0)</f>
        <v>157</v>
      </c>
      <c r="F16" s="26">
        <f t="shared" si="0"/>
        <v>165</v>
      </c>
    </row>
    <row r="17" spans="1:6" x14ac:dyDescent="0.3">
      <c r="A17" s="26">
        <f t="shared" si="1"/>
        <v>15</v>
      </c>
      <c r="B17" s="26" t="str">
        <f>VLOOKUP($A17,[1]DataVD!$H$166:$J$242,2,0)</f>
        <v>0+260</v>
      </c>
      <c r="C17" s="26" t="str">
        <f>VLOOKUP($A17,[1]DataVD!$H$166:$J$242,3,0)</f>
        <v>Km0+260,00</v>
      </c>
      <c r="D17" s="26">
        <f>COUNTIF('Bang doc'!J:J,$B17)</f>
        <v>12</v>
      </c>
      <c r="E17" s="26">
        <f>MATCH($B17,'Bang doc'!J:J,0)</f>
        <v>166</v>
      </c>
      <c r="F17" s="26">
        <f t="shared" si="0"/>
        <v>177</v>
      </c>
    </row>
    <row r="18" spans="1:6" x14ac:dyDescent="0.3">
      <c r="A18" s="26">
        <f t="shared" si="1"/>
        <v>16</v>
      </c>
      <c r="B18" s="26" t="str">
        <f>VLOOKUP($A18,[1]DataVD!$H$166:$J$242,2,0)</f>
        <v>0+280</v>
      </c>
      <c r="C18" s="26" t="str">
        <f>VLOOKUP($A18,[1]DataVD!$H$166:$J$242,3,0)</f>
        <v>Km0+280,00</v>
      </c>
      <c r="D18" s="26">
        <f>COUNTIF('Bang doc'!J:J,$B18)</f>
        <v>9</v>
      </c>
      <c r="E18" s="26">
        <f>MATCH($B18,'Bang doc'!J:J,0)</f>
        <v>178</v>
      </c>
      <c r="F18" s="26">
        <f t="shared" si="0"/>
        <v>186</v>
      </c>
    </row>
    <row r="19" spans="1:6" x14ac:dyDescent="0.3">
      <c r="A19" s="26">
        <f t="shared" si="1"/>
        <v>17</v>
      </c>
      <c r="B19" s="26" t="str">
        <f>VLOOKUP($A19,[1]DataVD!$H$166:$J$242,2,0)</f>
        <v>0+300</v>
      </c>
      <c r="C19" s="26" t="str">
        <f>VLOOKUP($A19,[1]DataVD!$H$166:$J$242,3,0)</f>
        <v>Km0+300,00</v>
      </c>
      <c r="D19" s="26">
        <f>COUNTIF('Bang doc'!J:J,$B19)</f>
        <v>14</v>
      </c>
      <c r="E19" s="26">
        <f>MATCH($B19,'Bang doc'!J:J,0)</f>
        <v>187</v>
      </c>
      <c r="F19" s="26">
        <f t="shared" si="0"/>
        <v>200</v>
      </c>
    </row>
    <row r="20" spans="1:6" x14ac:dyDescent="0.3">
      <c r="A20" s="26">
        <f t="shared" si="1"/>
        <v>18</v>
      </c>
      <c r="B20" s="26" t="str">
        <f>VLOOKUP($A20,[1]DataVD!$H$166:$J$242,2,0)</f>
        <v>0+320</v>
      </c>
      <c r="C20" s="26" t="str">
        <f>VLOOKUP($A20,[1]DataVD!$H$166:$J$242,3,0)</f>
        <v>Km0+320,00</v>
      </c>
      <c r="D20" s="26">
        <f>COUNTIF('Bang doc'!J:J,$B20)</f>
        <v>10</v>
      </c>
      <c r="E20" s="26">
        <f>MATCH($B20,'Bang doc'!J:J,0)</f>
        <v>201</v>
      </c>
      <c r="F20" s="26">
        <f t="shared" si="0"/>
        <v>210</v>
      </c>
    </row>
    <row r="21" spans="1:6" x14ac:dyDescent="0.3">
      <c r="A21" s="26">
        <f t="shared" si="1"/>
        <v>19</v>
      </c>
      <c r="B21" s="26" t="str">
        <f>VLOOKUP($A21,[1]DataVD!$H$166:$J$242,2,0)</f>
        <v>0+340</v>
      </c>
      <c r="C21" s="26" t="str">
        <f>VLOOKUP($A21,[1]DataVD!$H$166:$J$242,3,0)</f>
        <v>Km0+340,00</v>
      </c>
      <c r="D21" s="26">
        <f>COUNTIF('Bang doc'!J:J,$B21)</f>
        <v>11</v>
      </c>
      <c r="E21" s="26">
        <f>MATCH($B21,'Bang doc'!J:J,0)</f>
        <v>211</v>
      </c>
      <c r="F21" s="26">
        <f t="shared" si="0"/>
        <v>221</v>
      </c>
    </row>
    <row r="22" spans="1:6" x14ac:dyDescent="0.3">
      <c r="A22" s="26">
        <f t="shared" si="1"/>
        <v>20</v>
      </c>
      <c r="B22" s="26" t="str">
        <f>VLOOKUP($A22,[1]DataVD!$H$166:$J$242,2,0)</f>
        <v>D3</v>
      </c>
      <c r="C22" s="26" t="str">
        <f>VLOOKUP($A22,[1]DataVD!$H$166:$J$242,3,0)</f>
        <v>Km0+347,78</v>
      </c>
      <c r="D22" s="26">
        <f>COUNTIF('Bang doc'!J:J,$B22)</f>
        <v>9</v>
      </c>
      <c r="E22" s="26">
        <f>MATCH($B22,'Bang doc'!J:J,0)</f>
        <v>222</v>
      </c>
      <c r="F22" s="26">
        <f t="shared" si="0"/>
        <v>230</v>
      </c>
    </row>
    <row r="23" spans="1:6" x14ac:dyDescent="0.3">
      <c r="A23" s="26">
        <f t="shared" si="1"/>
        <v>21</v>
      </c>
      <c r="B23" s="26" t="str">
        <f>VLOOKUP($A23,[1]DataVD!$H$166:$J$242,2,0)</f>
        <v>0+360</v>
      </c>
      <c r="C23" s="26" t="str">
        <f>VLOOKUP($A23,[1]DataVD!$H$166:$J$242,3,0)</f>
        <v>Km0+360,00</v>
      </c>
      <c r="D23" s="26">
        <f>COUNTIF('Bang doc'!J:J,$B23)</f>
        <v>9</v>
      </c>
      <c r="E23" s="26">
        <f>MATCH($B23,'Bang doc'!J:J,0)</f>
        <v>231</v>
      </c>
      <c r="F23" s="26">
        <f t="shared" si="0"/>
        <v>239</v>
      </c>
    </row>
    <row r="24" spans="1:6" x14ac:dyDescent="0.3">
      <c r="A24" s="26">
        <f t="shared" si="1"/>
        <v>22</v>
      </c>
      <c r="B24" s="26" t="str">
        <f>VLOOKUP($A24,[1]DataVD!$H$166:$J$242,2,0)</f>
        <v>0+380</v>
      </c>
      <c r="C24" s="26" t="str">
        <f>VLOOKUP($A24,[1]DataVD!$H$166:$J$242,3,0)</f>
        <v>Km0+380,00</v>
      </c>
      <c r="D24" s="26">
        <f>COUNTIF('Bang doc'!J:J,$B24)</f>
        <v>10</v>
      </c>
      <c r="E24" s="26">
        <f>MATCH($B24,'Bang doc'!J:J,0)</f>
        <v>240</v>
      </c>
      <c r="F24" s="26">
        <f t="shared" si="0"/>
        <v>249</v>
      </c>
    </row>
    <row r="25" spans="1:6" x14ac:dyDescent="0.3">
      <c r="A25" s="26">
        <f t="shared" si="1"/>
        <v>23</v>
      </c>
      <c r="B25" s="26" t="str">
        <f>VLOOKUP($A25,[1]DataVD!$H$166:$J$242,2,0)</f>
        <v>0+400</v>
      </c>
      <c r="C25" s="26" t="str">
        <f>VLOOKUP($A25,[1]DataVD!$H$166:$J$242,3,0)</f>
        <v>Km0+400,00</v>
      </c>
      <c r="D25" s="26">
        <f>COUNTIF('Bang doc'!J:J,$B25)</f>
        <v>12</v>
      </c>
      <c r="E25" s="26">
        <f>MATCH($B25,'Bang doc'!J:J,0)</f>
        <v>250</v>
      </c>
      <c r="F25" s="26">
        <f t="shared" si="0"/>
        <v>261</v>
      </c>
    </row>
    <row r="26" spans="1:6" x14ac:dyDescent="0.3">
      <c r="A26" s="26">
        <f t="shared" si="1"/>
        <v>24</v>
      </c>
      <c r="B26" s="26" t="str">
        <f>VLOOKUP($A26,[1]DataVD!$H$166:$J$242,2,0)</f>
        <v>0+420</v>
      </c>
      <c r="C26" s="26" t="str">
        <f>VLOOKUP($A26,[1]DataVD!$H$166:$J$242,3,0)</f>
        <v>Km0+420,00</v>
      </c>
      <c r="D26" s="26">
        <f>COUNTIF('Bang doc'!J:J,$B26)</f>
        <v>11</v>
      </c>
      <c r="E26" s="26">
        <f>MATCH($B26,'Bang doc'!J:J,0)</f>
        <v>262</v>
      </c>
      <c r="F26" s="26">
        <f t="shared" si="0"/>
        <v>272</v>
      </c>
    </row>
    <row r="27" spans="1:6" x14ac:dyDescent="0.3">
      <c r="A27" s="26">
        <f t="shared" si="1"/>
        <v>25</v>
      </c>
      <c r="B27" s="26" t="str">
        <f>VLOOKUP($A27,[1]DataVD!$H$166:$J$242,2,0)</f>
        <v>0+440</v>
      </c>
      <c r="C27" s="26" t="str">
        <f>VLOOKUP($A27,[1]DataVD!$H$166:$J$242,3,0)</f>
        <v>Km0+440,00</v>
      </c>
      <c r="D27" s="26">
        <f>COUNTIF('Bang doc'!J:J,$B27)</f>
        <v>11</v>
      </c>
      <c r="E27" s="26">
        <f>MATCH($B27,'Bang doc'!J:J,0)</f>
        <v>273</v>
      </c>
      <c r="F27" s="26">
        <f t="shared" si="0"/>
        <v>283</v>
      </c>
    </row>
    <row r="28" spans="1:6" x14ac:dyDescent="0.3">
      <c r="A28" s="26">
        <f t="shared" si="1"/>
        <v>26</v>
      </c>
      <c r="B28" s="26" t="str">
        <f>VLOOKUP($A28,[1]DataVD!$H$166:$J$242,2,0)</f>
        <v>0+460</v>
      </c>
      <c r="C28" s="26" t="str">
        <f>VLOOKUP($A28,[1]DataVD!$H$166:$J$242,3,0)</f>
        <v>Km0+460,00</v>
      </c>
      <c r="D28" s="26">
        <f>COUNTIF('Bang doc'!J:J,$B28)</f>
        <v>10</v>
      </c>
      <c r="E28" s="26">
        <f>MATCH($B28,'Bang doc'!J:J,0)</f>
        <v>284</v>
      </c>
      <c r="F28" s="26">
        <f t="shared" si="0"/>
        <v>293</v>
      </c>
    </row>
    <row r="29" spans="1:6" x14ac:dyDescent="0.3">
      <c r="A29" s="26">
        <f t="shared" si="1"/>
        <v>27</v>
      </c>
      <c r="B29" s="26" t="str">
        <f>VLOOKUP($A29,[1]DataVD!$H$166:$J$242,2,0)</f>
        <v>TC4</v>
      </c>
      <c r="C29" s="26" t="str">
        <f>VLOOKUP($A29,[1]DataVD!$H$166:$J$242,3,0)</f>
        <v>Km0+472,54</v>
      </c>
      <c r="D29" s="26">
        <f>COUNTIF('Bang doc'!J:J,$B29)</f>
        <v>9</v>
      </c>
      <c r="E29" s="26">
        <f>MATCH($B29,'Bang doc'!J:J,0)</f>
        <v>294</v>
      </c>
      <c r="F29" s="26">
        <f t="shared" si="0"/>
        <v>302</v>
      </c>
    </row>
    <row r="30" spans="1:6" x14ac:dyDescent="0.3">
      <c r="A30" s="26">
        <f t="shared" si="1"/>
        <v>28</v>
      </c>
      <c r="B30" s="26" t="str">
        <f>VLOOKUP($A30,[1]DataVD!$H$166:$J$242,2,0)</f>
        <v>0+480</v>
      </c>
      <c r="C30" s="26" t="str">
        <f>VLOOKUP($A30,[1]DataVD!$H$166:$J$242,3,0)</f>
        <v>Km0+480,00</v>
      </c>
      <c r="D30" s="26">
        <f>COUNTIF('Bang doc'!J:J,$B30)</f>
        <v>11</v>
      </c>
      <c r="E30" s="26">
        <f>MATCH($B30,'Bang doc'!J:J,0)</f>
        <v>303</v>
      </c>
      <c r="F30" s="26">
        <f t="shared" si="0"/>
        <v>313</v>
      </c>
    </row>
    <row r="31" spans="1:6" x14ac:dyDescent="0.3">
      <c r="A31" s="26">
        <f t="shared" si="1"/>
        <v>29</v>
      </c>
      <c r="B31" s="26" t="str">
        <f>VLOOKUP($A31,[1]DataVD!$H$166:$J$242,2,0)</f>
        <v>0+500</v>
      </c>
      <c r="C31" s="26" t="str">
        <f>VLOOKUP($A31,[1]DataVD!$H$166:$J$242,3,0)</f>
        <v>Km0+500,00</v>
      </c>
      <c r="D31" s="26">
        <f>COUNTIF('Bang doc'!J:J,$B31)</f>
        <v>14</v>
      </c>
      <c r="E31" s="26">
        <f>MATCH($B31,'Bang doc'!J:J,0)</f>
        <v>314</v>
      </c>
      <c r="F31" s="26">
        <f t="shared" si="0"/>
        <v>327</v>
      </c>
    </row>
    <row r="32" spans="1:6" x14ac:dyDescent="0.3">
      <c r="A32" s="26">
        <f t="shared" si="1"/>
        <v>30</v>
      </c>
      <c r="B32" s="26" t="str">
        <f>VLOOKUP($A32,[1]DataVD!$H$166:$J$242,2,0)</f>
        <v>0+520</v>
      </c>
      <c r="C32" s="26" t="str">
        <f>VLOOKUP($A32,[1]DataVD!$H$166:$J$242,3,0)</f>
        <v>Km0+520,00</v>
      </c>
      <c r="D32" s="26">
        <f>COUNTIF('Bang doc'!J:J,$B32)</f>
        <v>12</v>
      </c>
      <c r="E32" s="26">
        <f>MATCH($B32,'Bang doc'!J:J,0)</f>
        <v>328</v>
      </c>
      <c r="F32" s="26">
        <f t="shared" si="0"/>
        <v>339</v>
      </c>
    </row>
    <row r="33" spans="1:6" x14ac:dyDescent="0.3">
      <c r="A33" s="26">
        <f t="shared" si="1"/>
        <v>31</v>
      </c>
      <c r="B33" s="26" t="str">
        <f>VLOOKUP($A33,[1]DataVD!$H$166:$J$242,2,0)</f>
        <v>0+540</v>
      </c>
      <c r="C33" s="26" t="str">
        <f>VLOOKUP($A33,[1]DataVD!$H$166:$J$242,3,0)</f>
        <v>Km0+540,00</v>
      </c>
      <c r="D33" s="26">
        <f>COUNTIF('Bang doc'!J:J,$B33)</f>
        <v>11</v>
      </c>
      <c r="E33" s="26">
        <f>MATCH($B33,'Bang doc'!J:J,0)</f>
        <v>340</v>
      </c>
      <c r="F33" s="26">
        <f t="shared" si="0"/>
        <v>350</v>
      </c>
    </row>
    <row r="34" spans="1:6" x14ac:dyDescent="0.3">
      <c r="A34" s="26">
        <f t="shared" si="1"/>
        <v>32</v>
      </c>
      <c r="B34" s="26" t="str">
        <f>VLOOKUP($A34,[1]DataVD!$H$166:$J$242,2,0)</f>
        <v>0+560</v>
      </c>
      <c r="C34" s="26" t="str">
        <f>VLOOKUP($A34,[1]DataVD!$H$166:$J$242,3,0)</f>
        <v>Km0+560,00</v>
      </c>
      <c r="D34" s="26">
        <f>COUNTIF('Bang doc'!J:J,$B34)</f>
        <v>10</v>
      </c>
      <c r="E34" s="26">
        <f>MATCH($B34,'Bang doc'!J:J,0)</f>
        <v>351</v>
      </c>
      <c r="F34" s="26">
        <f t="shared" si="0"/>
        <v>360</v>
      </c>
    </row>
    <row r="35" spans="1:6" x14ac:dyDescent="0.3">
      <c r="A35" s="26">
        <f t="shared" si="1"/>
        <v>33</v>
      </c>
      <c r="B35" s="26" t="str">
        <f>VLOOKUP($A35,[1]DataVD!$H$166:$J$242,2,0)</f>
        <v>D5</v>
      </c>
      <c r="C35" s="26" t="str">
        <f>VLOOKUP($A35,[1]DataVD!$H$166:$J$242,3,0)</f>
        <v>Km0+572,93</v>
      </c>
      <c r="D35" s="26">
        <f>COUNTIF('Bang doc'!J:J,$B35)</f>
        <v>9</v>
      </c>
      <c r="E35" s="26">
        <f>MATCH($B35,'Bang doc'!J:J,0)</f>
        <v>361</v>
      </c>
      <c r="F35" s="26">
        <f t="shared" si="0"/>
        <v>369</v>
      </c>
    </row>
    <row r="36" spans="1:6" x14ac:dyDescent="0.3">
      <c r="A36" s="26">
        <f t="shared" si="1"/>
        <v>34</v>
      </c>
      <c r="B36" s="26" t="str">
        <f>VLOOKUP($A36,[1]DataVD!$H$166:$J$242,2,0)</f>
        <v>0+580</v>
      </c>
      <c r="C36" s="26" t="str">
        <f>VLOOKUP($A36,[1]DataVD!$H$166:$J$242,3,0)</f>
        <v>Km0+580,00</v>
      </c>
      <c r="D36" s="26">
        <f>COUNTIF('Bang doc'!J:J,$B36)</f>
        <v>10</v>
      </c>
      <c r="E36" s="26">
        <f>MATCH($B36,'Bang doc'!J:J,0)</f>
        <v>370</v>
      </c>
      <c r="F36" s="26">
        <f t="shared" si="0"/>
        <v>379</v>
      </c>
    </row>
    <row r="37" spans="1:6" x14ac:dyDescent="0.3">
      <c r="A37" s="26">
        <f t="shared" si="1"/>
        <v>35</v>
      </c>
      <c r="B37" s="26" t="str">
        <f>VLOOKUP($A37,[1]DataVD!$H$166:$J$242,2,0)</f>
        <v>0+600</v>
      </c>
      <c r="C37" s="26" t="str">
        <f>VLOOKUP($A37,[1]DataVD!$H$166:$J$242,3,0)</f>
        <v>Km0+600,00</v>
      </c>
      <c r="D37" s="26">
        <f>COUNTIF('Bang doc'!J:J,$B37)</f>
        <v>12</v>
      </c>
      <c r="E37" s="26">
        <f>MATCH($B37,'Bang doc'!J:J,0)</f>
        <v>380</v>
      </c>
      <c r="F37" s="26">
        <f t="shared" si="0"/>
        <v>391</v>
      </c>
    </row>
    <row r="38" spans="1:6" x14ac:dyDescent="0.3">
      <c r="A38" s="26">
        <f t="shared" si="1"/>
        <v>36</v>
      </c>
      <c r="B38" s="26" t="str">
        <f>VLOOKUP($A38,[1]DataVD!$H$166:$J$242,2,0)</f>
        <v>0+620</v>
      </c>
      <c r="C38" s="26" t="str">
        <f>VLOOKUP($A38,[1]DataVD!$H$166:$J$242,3,0)</f>
        <v>Km0+620,00</v>
      </c>
      <c r="D38" s="26">
        <f>COUNTIF('Bang doc'!J:J,$B38)</f>
        <v>14</v>
      </c>
      <c r="E38" s="26">
        <f>MATCH($B38,'Bang doc'!J:J,0)</f>
        <v>392</v>
      </c>
      <c r="F38" s="26">
        <f t="shared" si="0"/>
        <v>405</v>
      </c>
    </row>
    <row r="39" spans="1:6" x14ac:dyDescent="0.3">
      <c r="A39" s="26">
        <f t="shared" si="1"/>
        <v>37</v>
      </c>
      <c r="B39" s="26" t="str">
        <f>VLOOKUP($A39,[1]DataVD!$H$166:$J$242,2,0)</f>
        <v>0+640</v>
      </c>
      <c r="C39" s="26" t="str">
        <f>VLOOKUP($A39,[1]DataVD!$H$166:$J$242,3,0)</f>
        <v>Km0+640,00</v>
      </c>
      <c r="D39" s="26">
        <f>COUNTIF('Bang doc'!J:J,$B39)</f>
        <v>10</v>
      </c>
      <c r="E39" s="26">
        <f>MATCH($B39,'Bang doc'!J:J,0)</f>
        <v>406</v>
      </c>
      <c r="F39" s="26">
        <f t="shared" si="0"/>
        <v>415</v>
      </c>
    </row>
    <row r="40" spans="1:6" x14ac:dyDescent="0.3">
      <c r="A40" s="26">
        <f t="shared" si="1"/>
        <v>38</v>
      </c>
      <c r="B40" s="26" t="str">
        <f>VLOOKUP($A40,[1]DataVD!$H$166:$J$242,2,0)</f>
        <v>0+660</v>
      </c>
      <c r="C40" s="26" t="str">
        <f>VLOOKUP($A40,[1]DataVD!$H$166:$J$242,3,0)</f>
        <v>Km0+660,00</v>
      </c>
      <c r="D40" s="26">
        <f>COUNTIF('Bang doc'!J:J,$B40)</f>
        <v>9</v>
      </c>
      <c r="E40" s="26">
        <f>MATCH($B40,'Bang doc'!J:J,0)</f>
        <v>416</v>
      </c>
      <c r="F40" s="26">
        <f t="shared" si="0"/>
        <v>424</v>
      </c>
    </row>
    <row r="41" spans="1:6" x14ac:dyDescent="0.3">
      <c r="A41" s="26">
        <f t="shared" si="1"/>
        <v>39</v>
      </c>
      <c r="B41" s="26" t="str">
        <f>VLOOKUP($A41,[1]DataVD!$H$166:$J$242,2,0)</f>
        <v>D6</v>
      </c>
      <c r="C41" s="26" t="str">
        <f>VLOOKUP($A41,[1]DataVD!$H$166:$J$242,3,0)</f>
        <v>Km0+667,91</v>
      </c>
      <c r="D41" s="26">
        <f>COUNTIF('Bang doc'!J:J,$B41)</f>
        <v>10</v>
      </c>
      <c r="E41" s="26">
        <f>MATCH($B41,'Bang doc'!J:J,0)</f>
        <v>425</v>
      </c>
      <c r="F41" s="26">
        <f t="shared" si="0"/>
        <v>434</v>
      </c>
    </row>
    <row r="42" spans="1:6" x14ac:dyDescent="0.3">
      <c r="A42" s="26">
        <f t="shared" si="1"/>
        <v>40</v>
      </c>
      <c r="B42" s="26" t="str">
        <f>VLOOKUP($A42,[1]DataVD!$H$166:$J$242,2,0)</f>
        <v>0+680</v>
      </c>
      <c r="C42" s="26" t="str">
        <f>VLOOKUP($A42,[1]DataVD!$H$166:$J$242,3,0)</f>
        <v>Km0+680,00</v>
      </c>
      <c r="D42" s="26">
        <f>COUNTIF('Bang doc'!J:J,$B42)</f>
        <v>12</v>
      </c>
      <c r="E42" s="26">
        <f>MATCH($B42,'Bang doc'!J:J,0)</f>
        <v>435</v>
      </c>
      <c r="F42" s="26">
        <f t="shared" si="0"/>
        <v>446</v>
      </c>
    </row>
    <row r="43" spans="1:6" x14ac:dyDescent="0.3">
      <c r="A43" s="26">
        <f t="shared" si="1"/>
        <v>41</v>
      </c>
      <c r="B43" s="26" t="str">
        <f>VLOOKUP($A43,[1]DataVD!$H$166:$J$242,2,0)</f>
        <v>0+700</v>
      </c>
      <c r="C43" s="26" t="str">
        <f>VLOOKUP($A43,[1]DataVD!$H$166:$J$242,3,0)</f>
        <v>Km0+700,00</v>
      </c>
      <c r="D43" s="26">
        <f>COUNTIF('Bang doc'!J:J,$B43)</f>
        <v>11</v>
      </c>
      <c r="E43" s="26">
        <f>MATCH($B43,'Bang doc'!J:J,0)</f>
        <v>447</v>
      </c>
      <c r="F43" s="26">
        <f t="shared" si="0"/>
        <v>457</v>
      </c>
    </row>
    <row r="44" spans="1:6" x14ac:dyDescent="0.3">
      <c r="A44" s="26">
        <f t="shared" si="1"/>
        <v>42</v>
      </c>
      <c r="B44" s="26" t="str">
        <f>VLOOKUP($A44,[1]DataVD!$H$166:$J$242,2,0)</f>
        <v>0+720</v>
      </c>
      <c r="C44" s="26" t="str">
        <f>VLOOKUP($A44,[1]DataVD!$H$166:$J$242,3,0)</f>
        <v>Km0+720,00</v>
      </c>
      <c r="D44" s="26">
        <f>COUNTIF('Bang doc'!J:J,$B44)</f>
        <v>12</v>
      </c>
      <c r="E44" s="26">
        <f>MATCH($B44,'Bang doc'!J:J,0)</f>
        <v>458</v>
      </c>
      <c r="F44" s="26">
        <f t="shared" si="0"/>
        <v>469</v>
      </c>
    </row>
    <row r="45" spans="1:6" x14ac:dyDescent="0.3">
      <c r="A45" s="26">
        <f t="shared" si="1"/>
        <v>43</v>
      </c>
      <c r="B45" s="26" t="str">
        <f>VLOOKUP($A45,[1]DataVD!$H$166:$J$242,2,0)</f>
        <v>0+740</v>
      </c>
      <c r="C45" s="26" t="str">
        <f>VLOOKUP($A45,[1]DataVD!$H$166:$J$242,3,0)</f>
        <v>Km0+740,00</v>
      </c>
      <c r="D45" s="26">
        <f>COUNTIF('Bang doc'!J:J,$B45)</f>
        <v>11</v>
      </c>
      <c r="E45" s="26">
        <f>MATCH($B45,'Bang doc'!J:J,0)</f>
        <v>470</v>
      </c>
      <c r="F45" s="26">
        <f t="shared" si="0"/>
        <v>480</v>
      </c>
    </row>
    <row r="46" spans="1:6" x14ac:dyDescent="0.3">
      <c r="A46" s="26">
        <f t="shared" si="1"/>
        <v>44</v>
      </c>
      <c r="B46" s="26" t="str">
        <f>VLOOKUP($A46,[1]DataVD!$H$166:$J$242,2,0)</f>
        <v>0+760</v>
      </c>
      <c r="C46" s="26" t="str">
        <f>VLOOKUP($A46,[1]DataVD!$H$166:$J$242,3,0)</f>
        <v>Km0+760,00</v>
      </c>
      <c r="D46" s="26">
        <f>COUNTIF('Bang doc'!J:J,$B46)</f>
        <v>11</v>
      </c>
      <c r="E46" s="26">
        <f>MATCH($B46,'Bang doc'!J:J,0)</f>
        <v>481</v>
      </c>
      <c r="F46" s="26">
        <f t="shared" si="0"/>
        <v>491</v>
      </c>
    </row>
    <row r="47" spans="1:6" x14ac:dyDescent="0.3">
      <c r="A47" s="26">
        <f t="shared" si="1"/>
        <v>45</v>
      </c>
      <c r="B47" s="26" t="str">
        <f>VLOOKUP($A47,[1]DataVD!$H$166:$J$242,2,0)</f>
        <v>0+780</v>
      </c>
      <c r="C47" s="26" t="str">
        <f>VLOOKUP($A47,[1]DataVD!$H$166:$J$242,3,0)</f>
        <v>Km0+780,00</v>
      </c>
      <c r="D47" s="26">
        <f>COUNTIF('Bang doc'!J:J,$B47)</f>
        <v>10</v>
      </c>
      <c r="E47" s="26">
        <f>MATCH($B47,'Bang doc'!J:J,0)</f>
        <v>492</v>
      </c>
      <c r="F47" s="26">
        <f t="shared" si="0"/>
        <v>501</v>
      </c>
    </row>
    <row r="48" spans="1:6" x14ac:dyDescent="0.3">
      <c r="A48" s="26">
        <f t="shared" si="1"/>
        <v>46</v>
      </c>
      <c r="B48" s="26" t="str">
        <f>VLOOKUP($A48,[1]DataVD!$H$166:$J$242,2,0)</f>
        <v>0+800</v>
      </c>
      <c r="C48" s="26" t="str">
        <f>VLOOKUP($A48,[1]DataVD!$H$166:$J$242,3,0)</f>
        <v>Km0+800,00</v>
      </c>
      <c r="D48" s="26">
        <f>COUNTIF('Bang doc'!J:J,$B48)</f>
        <v>11</v>
      </c>
      <c r="E48" s="26">
        <f>MATCH($B48,'Bang doc'!J:J,0)</f>
        <v>502</v>
      </c>
      <c r="F48" s="26">
        <f t="shared" si="0"/>
        <v>512</v>
      </c>
    </row>
    <row r="49" spans="1:6" x14ac:dyDescent="0.3">
      <c r="A49" s="26">
        <f t="shared" si="1"/>
        <v>47</v>
      </c>
      <c r="B49" s="26" t="str">
        <f>VLOOKUP($A49,[1]DataVD!$H$166:$J$242,2,0)</f>
        <v>0+820</v>
      </c>
      <c r="C49" s="26" t="str">
        <f>VLOOKUP($A49,[1]DataVD!$H$166:$J$242,3,0)</f>
        <v>Km0+820,00</v>
      </c>
      <c r="D49" s="26">
        <f>COUNTIF('Bang doc'!J:J,$B49)</f>
        <v>14</v>
      </c>
      <c r="E49" s="26">
        <f>MATCH($B49,'Bang doc'!J:J,0)</f>
        <v>513</v>
      </c>
      <c r="F49" s="26">
        <f t="shared" si="0"/>
        <v>526</v>
      </c>
    </row>
    <row r="50" spans="1:6" x14ac:dyDescent="0.3">
      <c r="A50" s="26">
        <f t="shared" si="1"/>
        <v>48</v>
      </c>
      <c r="B50" s="26" t="str">
        <f>VLOOKUP($A50,[1]DataVD!$H$166:$J$242,2,0)</f>
        <v>0+840</v>
      </c>
      <c r="C50" s="26" t="str">
        <f>VLOOKUP($A50,[1]DataVD!$H$166:$J$242,3,0)</f>
        <v>Km0+840,00</v>
      </c>
      <c r="D50" s="26">
        <f>COUNTIF('Bang doc'!J:J,$B50)</f>
        <v>12</v>
      </c>
      <c r="E50" s="26">
        <f>MATCH($B50,'Bang doc'!J:J,0)</f>
        <v>527</v>
      </c>
      <c r="F50" s="26">
        <f t="shared" si="0"/>
        <v>538</v>
      </c>
    </row>
    <row r="51" spans="1:6" x14ac:dyDescent="0.3">
      <c r="A51" s="26">
        <f t="shared" si="1"/>
        <v>49</v>
      </c>
      <c r="B51" s="26" t="str">
        <f>VLOOKUP($A51,[1]DataVD!$H$166:$J$242,2,0)</f>
        <v>0+860</v>
      </c>
      <c r="C51" s="26" t="str">
        <f>VLOOKUP($A51,[1]DataVD!$H$166:$J$242,3,0)</f>
        <v>Km0+860,00</v>
      </c>
      <c r="D51" s="26">
        <f>COUNTIF('Bang doc'!J:J,$B51)</f>
        <v>11</v>
      </c>
      <c r="E51" s="26">
        <f>MATCH($B51,'Bang doc'!J:J,0)</f>
        <v>539</v>
      </c>
      <c r="F51" s="26">
        <f t="shared" si="0"/>
        <v>549</v>
      </c>
    </row>
    <row r="52" spans="1:6" x14ac:dyDescent="0.3">
      <c r="A52" s="26">
        <f t="shared" si="1"/>
        <v>50</v>
      </c>
      <c r="B52" s="26" t="str">
        <f>VLOOKUP($A52,[1]DataVD!$H$166:$J$242,2,0)</f>
        <v>D7</v>
      </c>
      <c r="C52" s="26" t="str">
        <f>VLOOKUP($A52,[1]DataVD!$H$166:$J$242,3,0)</f>
        <v>Km0+865,94</v>
      </c>
      <c r="D52" s="26">
        <f>COUNTIF('Bang doc'!J:J,$B52)</f>
        <v>12</v>
      </c>
      <c r="E52" s="26">
        <f>MATCH($B52,'Bang doc'!J:J,0)</f>
        <v>550</v>
      </c>
      <c r="F52" s="26">
        <f t="shared" si="0"/>
        <v>561</v>
      </c>
    </row>
    <row r="53" spans="1:6" x14ac:dyDescent="0.3">
      <c r="A53" s="26">
        <f t="shared" si="1"/>
        <v>51</v>
      </c>
      <c r="B53" s="26" t="str">
        <f>VLOOKUP($A53,[1]DataVD!$H$166:$J$242,2,0)</f>
        <v>0+880</v>
      </c>
      <c r="C53" s="26" t="str">
        <f>VLOOKUP($A53,[1]DataVD!$H$166:$J$242,3,0)</f>
        <v>Km0+880,00</v>
      </c>
      <c r="D53" s="26">
        <f>COUNTIF('Bang doc'!J:J,$B53)</f>
        <v>11</v>
      </c>
      <c r="E53" s="26">
        <f>MATCH($B53,'Bang doc'!J:J,0)</f>
        <v>562</v>
      </c>
      <c r="F53" s="26">
        <f t="shared" si="0"/>
        <v>572</v>
      </c>
    </row>
    <row r="54" spans="1:6" x14ac:dyDescent="0.3">
      <c r="A54" s="26">
        <f t="shared" si="1"/>
        <v>52</v>
      </c>
      <c r="B54" s="26" t="str">
        <f>VLOOKUP($A54,[1]DataVD!$H$166:$J$242,2,0)</f>
        <v>0+900</v>
      </c>
      <c r="C54" s="26" t="str">
        <f>VLOOKUP($A54,[1]DataVD!$H$166:$J$242,3,0)</f>
        <v>Km0+900,00</v>
      </c>
      <c r="D54" s="26">
        <f>COUNTIF('Bang doc'!J:J,$B54)</f>
        <v>10</v>
      </c>
      <c r="E54" s="26">
        <f>MATCH($B54,'Bang doc'!J:J,0)</f>
        <v>573</v>
      </c>
      <c r="F54" s="26">
        <f t="shared" si="0"/>
        <v>582</v>
      </c>
    </row>
    <row r="55" spans="1:6" x14ac:dyDescent="0.3">
      <c r="A55" s="26">
        <f t="shared" si="1"/>
        <v>53</v>
      </c>
      <c r="B55" s="26" t="str">
        <f>VLOOKUP($A55,[1]DataVD!$H$166:$J$242,2,0)</f>
        <v>0+920</v>
      </c>
      <c r="C55" s="26" t="str">
        <f>VLOOKUP($A55,[1]DataVD!$H$166:$J$242,3,0)</f>
        <v>Km0+920,00</v>
      </c>
      <c r="D55" s="26">
        <f>COUNTIF('Bang doc'!J:J,$B55)</f>
        <v>12</v>
      </c>
      <c r="E55" s="26">
        <f>MATCH($B55,'Bang doc'!J:J,0)</f>
        <v>583</v>
      </c>
      <c r="F55" s="26">
        <f t="shared" si="0"/>
        <v>594</v>
      </c>
    </row>
    <row r="56" spans="1:6" x14ac:dyDescent="0.3">
      <c r="A56" s="26">
        <f t="shared" si="1"/>
        <v>54</v>
      </c>
      <c r="B56" s="26" t="str">
        <f>VLOOKUP($A56,[1]DataVD!$H$166:$J$242,2,0)</f>
        <v>0+940</v>
      </c>
      <c r="C56" s="26" t="str">
        <f>VLOOKUP($A56,[1]DataVD!$H$166:$J$242,3,0)</f>
        <v>Km0+940,00</v>
      </c>
      <c r="D56" s="26">
        <f>COUNTIF('Bang doc'!J:J,$B56)</f>
        <v>8</v>
      </c>
      <c r="E56" s="26">
        <f>MATCH($B56,'Bang doc'!J:J,0)</f>
        <v>595</v>
      </c>
      <c r="F56" s="26">
        <f t="shared" si="0"/>
        <v>602</v>
      </c>
    </row>
    <row r="57" spans="1:6" x14ac:dyDescent="0.3">
      <c r="A57" s="26">
        <f t="shared" si="1"/>
        <v>55</v>
      </c>
      <c r="B57" s="26" t="str">
        <f>VLOOKUP($A57,[1]DataVD!$H$166:$J$242,2,0)</f>
        <v>0+960</v>
      </c>
      <c r="C57" s="26" t="str">
        <f>VLOOKUP($A57,[1]DataVD!$H$166:$J$242,3,0)</f>
        <v>Km0+960,00</v>
      </c>
      <c r="D57" s="26">
        <f>COUNTIF('Bang doc'!J:J,$B57)</f>
        <v>11</v>
      </c>
      <c r="E57" s="26">
        <f>MATCH($B57,'Bang doc'!J:J,0)</f>
        <v>603</v>
      </c>
      <c r="F57" s="26">
        <f t="shared" si="0"/>
        <v>613</v>
      </c>
    </row>
    <row r="58" spans="1:6" x14ac:dyDescent="0.3">
      <c r="A58" s="26">
        <f t="shared" si="1"/>
        <v>56</v>
      </c>
      <c r="B58" s="26" t="str">
        <f>VLOOKUP($A58,[1]DataVD!$H$166:$J$242,2,0)</f>
        <v>0+980</v>
      </c>
      <c r="C58" s="26" t="str">
        <f>VLOOKUP($A58,[1]DataVD!$H$166:$J$242,3,0)</f>
        <v>Km0+980,00</v>
      </c>
      <c r="D58" s="26">
        <f>COUNTIF('Bang doc'!J:J,$B58)</f>
        <v>12</v>
      </c>
      <c r="E58" s="26">
        <f>MATCH($B58,'Bang doc'!J:J,0)</f>
        <v>614</v>
      </c>
      <c r="F58" s="26">
        <f t="shared" si="0"/>
        <v>625</v>
      </c>
    </row>
    <row r="59" spans="1:6" x14ac:dyDescent="0.3">
      <c r="A59" s="26">
        <f t="shared" si="1"/>
        <v>57</v>
      </c>
      <c r="B59" s="26" t="str">
        <f>VLOOKUP($A59,[1]DataVD!$H$166:$J$242,2,0)</f>
        <v>Km1</v>
      </c>
      <c r="C59" s="26" t="str">
        <f>VLOOKUP($A59,[1]DataVD!$H$166:$J$242,3,0)</f>
        <v>Km1+000,00</v>
      </c>
      <c r="D59" s="26">
        <f>COUNTIF('Bang doc'!J:J,$B59)</f>
        <v>12</v>
      </c>
      <c r="E59" s="26">
        <f>MATCH($B59,'Bang doc'!J:J,0)</f>
        <v>626</v>
      </c>
      <c r="F59" s="26">
        <f t="shared" si="0"/>
        <v>637</v>
      </c>
    </row>
    <row r="60" spans="1:6" x14ac:dyDescent="0.3">
      <c r="A60" s="26">
        <f t="shared" si="1"/>
        <v>58</v>
      </c>
      <c r="B60" s="26" t="str">
        <f>VLOOKUP($A60,[1]DataVD!$H$166:$J$242,2,0)</f>
        <v>D8</v>
      </c>
      <c r="C60" s="26" t="str">
        <f>VLOOKUP($A60,[1]DataVD!$H$166:$J$242,3,0)</f>
        <v>Km1+016,43</v>
      </c>
      <c r="D60" s="26">
        <f>COUNTIF('Bang doc'!J:J,$B60)</f>
        <v>10</v>
      </c>
      <c r="E60" s="26">
        <f>MATCH($B60,'Bang doc'!J:J,0)</f>
        <v>638</v>
      </c>
      <c r="F60" s="26">
        <f t="shared" si="0"/>
        <v>647</v>
      </c>
    </row>
    <row r="61" spans="1:6" x14ac:dyDescent="0.3">
      <c r="A61" s="26">
        <f t="shared" si="1"/>
        <v>59</v>
      </c>
      <c r="B61" s="26" t="str">
        <f>VLOOKUP($A61,[1]DataVD!$H$166:$J$242,2,0)</f>
        <v>1+20</v>
      </c>
      <c r="C61" s="26" t="str">
        <f>VLOOKUP($A61,[1]DataVD!$H$166:$J$242,3,0)</f>
        <v>Km1+020,00</v>
      </c>
      <c r="D61" s="26">
        <f>COUNTIF('Bang doc'!J:J,$B61)</f>
        <v>11</v>
      </c>
      <c r="E61" s="26">
        <f>MATCH($B61,'Bang doc'!J:J,0)</f>
        <v>648</v>
      </c>
      <c r="F61" s="26">
        <f t="shared" si="0"/>
        <v>658</v>
      </c>
    </row>
    <row r="62" spans="1:6" x14ac:dyDescent="0.3">
      <c r="A62" s="26">
        <f t="shared" si="1"/>
        <v>60</v>
      </c>
      <c r="B62" s="26" t="str">
        <f>VLOOKUP($A62,[1]DataVD!$H$166:$J$242,2,0)</f>
        <v>1+40</v>
      </c>
      <c r="C62" s="26" t="str">
        <f>VLOOKUP($A62,[1]DataVD!$H$166:$J$242,3,0)</f>
        <v>Km1+040,00</v>
      </c>
      <c r="D62" s="26">
        <f>COUNTIF('Bang doc'!J:J,$B62)</f>
        <v>13</v>
      </c>
      <c r="E62" s="26">
        <f>MATCH($B62,'Bang doc'!J:J,0)</f>
        <v>659</v>
      </c>
      <c r="F62" s="26">
        <f t="shared" si="0"/>
        <v>671</v>
      </c>
    </row>
    <row r="63" spans="1:6" x14ac:dyDescent="0.3">
      <c r="A63" s="26">
        <f t="shared" si="1"/>
        <v>61</v>
      </c>
      <c r="B63" s="26" t="str">
        <f>VLOOKUP($A63,[1]DataVD!$H$166:$J$242,2,0)</f>
        <v>1+60</v>
      </c>
      <c r="C63" s="26" t="str">
        <f>VLOOKUP($A63,[1]DataVD!$H$166:$J$242,3,0)</f>
        <v>Km1+060,00</v>
      </c>
      <c r="D63" s="26">
        <f>COUNTIF('Bang doc'!J:J,$B63)</f>
        <v>12</v>
      </c>
      <c r="E63" s="26">
        <f>MATCH($B63,'Bang doc'!J:J,0)</f>
        <v>672</v>
      </c>
      <c r="F63" s="26">
        <f t="shared" si="0"/>
        <v>683</v>
      </c>
    </row>
    <row r="64" spans="1:6" x14ac:dyDescent="0.3">
      <c r="A64" s="26">
        <f t="shared" si="1"/>
        <v>62</v>
      </c>
      <c r="B64" s="26" t="str">
        <f>VLOOKUP($A64,[1]DataVD!$H$166:$J$242,2,0)</f>
        <v>1+80</v>
      </c>
      <c r="C64" s="26" t="str">
        <f>VLOOKUP($A64,[1]DataVD!$H$166:$J$242,3,0)</f>
        <v>Km1+080,00</v>
      </c>
      <c r="D64" s="26">
        <f>COUNTIF('Bang doc'!J:J,$B64)</f>
        <v>10</v>
      </c>
      <c r="E64" s="26">
        <f>MATCH($B64,'Bang doc'!J:J,0)</f>
        <v>684</v>
      </c>
      <c r="F64" s="26">
        <f t="shared" si="0"/>
        <v>693</v>
      </c>
    </row>
    <row r="65" spans="1:6" x14ac:dyDescent="0.3">
      <c r="A65" s="26">
        <f t="shared" si="1"/>
        <v>63</v>
      </c>
      <c r="B65" s="26" t="str">
        <f>VLOOKUP($A65,[1]DataVD!$H$166:$J$242,2,0)</f>
        <v>1+100</v>
      </c>
      <c r="C65" s="26" t="str">
        <f>VLOOKUP($A65,[1]DataVD!$H$166:$J$242,3,0)</f>
        <v>Km1+100,00</v>
      </c>
      <c r="D65" s="26">
        <f>COUNTIF('Bang doc'!J:J,$B65)</f>
        <v>11</v>
      </c>
      <c r="E65" s="26">
        <f>MATCH($B65,'Bang doc'!J:J,0)</f>
        <v>694</v>
      </c>
      <c r="F65" s="26">
        <f t="shared" si="0"/>
        <v>704</v>
      </c>
    </row>
    <row r="66" spans="1:6" x14ac:dyDescent="0.3">
      <c r="A66" s="26">
        <f t="shared" si="1"/>
        <v>64</v>
      </c>
      <c r="B66" s="26" t="str">
        <f>VLOOKUP($A66,[1]DataVD!$H$166:$J$242,2,0)</f>
        <v>1+120</v>
      </c>
      <c r="C66" s="26" t="str">
        <f>VLOOKUP($A66,[1]DataVD!$H$166:$J$242,3,0)</f>
        <v>Km1+120,00</v>
      </c>
      <c r="D66" s="26">
        <f>COUNTIF('Bang doc'!J:J,$B66)</f>
        <v>7</v>
      </c>
      <c r="E66" s="26">
        <f>MATCH($B66,'Bang doc'!J:J,0)</f>
        <v>705</v>
      </c>
      <c r="F66" s="26">
        <f t="shared" si="0"/>
        <v>711</v>
      </c>
    </row>
    <row r="67" spans="1:6" x14ac:dyDescent="0.3">
      <c r="A67" s="26">
        <f t="shared" si="1"/>
        <v>65</v>
      </c>
      <c r="B67" s="26" t="str">
        <f>VLOOKUP($A67,[1]DataVD!$H$166:$J$242,2,0)</f>
        <v>1+140</v>
      </c>
      <c r="C67" s="26" t="str">
        <f>VLOOKUP($A67,[1]DataVD!$H$166:$J$242,3,0)</f>
        <v>Km1+140,00</v>
      </c>
      <c r="D67" s="26">
        <f>COUNTIF('Bang doc'!J:J,$B67)</f>
        <v>12</v>
      </c>
      <c r="E67" s="26">
        <f>MATCH($B67,'Bang doc'!J:J,0)</f>
        <v>712</v>
      </c>
      <c r="F67" s="26">
        <f t="shared" si="0"/>
        <v>723</v>
      </c>
    </row>
    <row r="68" spans="1:6" x14ac:dyDescent="0.3">
      <c r="A68" s="26">
        <f t="shared" si="1"/>
        <v>66</v>
      </c>
      <c r="B68" s="26" t="str">
        <f>VLOOKUP($A68,[1]DataVD!$H$166:$J$242,2,0)</f>
        <v>1+160</v>
      </c>
      <c r="C68" s="26" t="str">
        <f>VLOOKUP($A68,[1]DataVD!$H$166:$J$242,3,0)</f>
        <v>Km1+160,00</v>
      </c>
      <c r="D68" s="26">
        <f>COUNTIF('Bang doc'!J:J,$B68)</f>
        <v>9</v>
      </c>
      <c r="E68" s="26">
        <f>MATCH($B68,'Bang doc'!J:J,0)</f>
        <v>724</v>
      </c>
      <c r="F68" s="26">
        <f t="shared" ref="F68:F79" si="2">D68+E68-1</f>
        <v>732</v>
      </c>
    </row>
    <row r="69" spans="1:6" x14ac:dyDescent="0.3">
      <c r="A69" s="26">
        <f t="shared" ref="A69:A79" si="3">+A68+1</f>
        <v>67</v>
      </c>
      <c r="B69" s="26" t="str">
        <f>VLOOKUP($A69,[1]DataVD!$H$166:$J$242,2,0)</f>
        <v>D9</v>
      </c>
      <c r="C69" s="26" t="str">
        <f>VLOOKUP($A69,[1]DataVD!$H$166:$J$242,3,0)</f>
        <v>Km1+167,14</v>
      </c>
      <c r="D69" s="26">
        <f>COUNTIF('Bang doc'!J:J,$B69)</f>
        <v>11</v>
      </c>
      <c r="E69" s="26">
        <f>MATCH($B69,'Bang doc'!J:J,0)</f>
        <v>733</v>
      </c>
      <c r="F69" s="26">
        <f t="shared" si="2"/>
        <v>743</v>
      </c>
    </row>
    <row r="70" spans="1:6" x14ac:dyDescent="0.3">
      <c r="A70" s="26">
        <f t="shared" si="3"/>
        <v>68</v>
      </c>
      <c r="B70" s="26" t="str">
        <f>VLOOKUP($A70,[1]DataVD!$H$166:$J$242,2,0)</f>
        <v>1+180</v>
      </c>
      <c r="C70" s="26" t="str">
        <f>VLOOKUP($A70,[1]DataVD!$H$166:$J$242,3,0)</f>
        <v>Km1+180,00</v>
      </c>
      <c r="D70" s="26">
        <f>COUNTIF('Bang doc'!J:J,$B70)</f>
        <v>11</v>
      </c>
      <c r="E70" s="26">
        <f>MATCH($B70,'Bang doc'!J:J,0)</f>
        <v>744</v>
      </c>
      <c r="F70" s="26">
        <f t="shared" si="2"/>
        <v>754</v>
      </c>
    </row>
    <row r="71" spans="1:6" x14ac:dyDescent="0.3">
      <c r="A71" s="26">
        <f t="shared" si="3"/>
        <v>69</v>
      </c>
      <c r="B71" s="26" t="str">
        <f>VLOOKUP($A71,[1]DataVD!$H$166:$J$242,2,0)</f>
        <v>1+200</v>
      </c>
      <c r="C71" s="26" t="str">
        <f>VLOOKUP($A71,[1]DataVD!$H$166:$J$242,3,0)</f>
        <v>Km1+200,00</v>
      </c>
      <c r="D71" s="26">
        <f>COUNTIF('Bang doc'!J:J,$B71)</f>
        <v>10</v>
      </c>
      <c r="E71" s="26">
        <f>MATCH($B71,'Bang doc'!J:J,0)</f>
        <v>755</v>
      </c>
      <c r="F71" s="26">
        <f t="shared" si="2"/>
        <v>764</v>
      </c>
    </row>
    <row r="72" spans="1:6" x14ac:dyDescent="0.3">
      <c r="A72" s="26">
        <f t="shared" si="3"/>
        <v>70</v>
      </c>
      <c r="B72" s="26" t="str">
        <f>VLOOKUP($A72,[1]DataVD!$H$166:$J$242,2,0)</f>
        <v>1+220</v>
      </c>
      <c r="C72" s="26" t="str">
        <f>VLOOKUP($A72,[1]DataVD!$H$166:$J$242,3,0)</f>
        <v>Km1+220,00</v>
      </c>
      <c r="D72" s="26">
        <f>COUNTIF('Bang doc'!J:J,$B72)</f>
        <v>13</v>
      </c>
      <c r="E72" s="26">
        <f>MATCH($B72,'Bang doc'!J:J,0)</f>
        <v>765</v>
      </c>
      <c r="F72" s="26">
        <f t="shared" si="2"/>
        <v>777</v>
      </c>
    </row>
    <row r="73" spans="1:6" x14ac:dyDescent="0.3">
      <c r="A73" s="26">
        <f t="shared" si="3"/>
        <v>71</v>
      </c>
      <c r="B73" s="26" t="str">
        <f>VLOOKUP($A73,[1]DataVD!$H$166:$J$242,2,0)</f>
        <v>1+240</v>
      </c>
      <c r="C73" s="26" t="str">
        <f>VLOOKUP($A73,[1]DataVD!$H$166:$J$242,3,0)</f>
        <v>Km1+240,00</v>
      </c>
      <c r="D73" s="26">
        <f>COUNTIF('Bang doc'!J:J,$B73)</f>
        <v>13</v>
      </c>
      <c r="E73" s="26">
        <f>MATCH($B73,'Bang doc'!J:J,0)</f>
        <v>778</v>
      </c>
      <c r="F73" s="26">
        <f t="shared" si="2"/>
        <v>790</v>
      </c>
    </row>
    <row r="74" spans="1:6" x14ac:dyDescent="0.3">
      <c r="A74" s="26">
        <f t="shared" si="3"/>
        <v>72</v>
      </c>
      <c r="B74" s="26" t="str">
        <f>VLOOKUP($A74,[1]DataVD!$H$166:$J$242,2,0)</f>
        <v>1+260</v>
      </c>
      <c r="C74" s="26" t="str">
        <f>VLOOKUP($A74,[1]DataVD!$H$166:$J$242,3,0)</f>
        <v>Km1+260,00</v>
      </c>
      <c r="D74" s="26">
        <f>COUNTIF('Bang doc'!J:J,$B74)</f>
        <v>12</v>
      </c>
      <c r="E74" s="26">
        <f>MATCH($B74,'Bang doc'!J:J,0)</f>
        <v>791</v>
      </c>
      <c r="F74" s="26">
        <f t="shared" si="2"/>
        <v>802</v>
      </c>
    </row>
    <row r="75" spans="1:6" x14ac:dyDescent="0.3">
      <c r="A75" s="26">
        <f t="shared" si="3"/>
        <v>73</v>
      </c>
      <c r="B75" s="26" t="str">
        <f>VLOOKUP($A75,[1]DataVD!$H$166:$J$242,2,0)</f>
        <v>1+280</v>
      </c>
      <c r="C75" s="26" t="str">
        <f>VLOOKUP($A75,[1]DataVD!$H$166:$J$242,3,0)</f>
        <v>Km1+280,00</v>
      </c>
      <c r="D75" s="26">
        <f>COUNTIF('Bang doc'!J:J,$B75)</f>
        <v>11</v>
      </c>
      <c r="E75" s="26">
        <f>MATCH($B75,'Bang doc'!J:J,0)</f>
        <v>803</v>
      </c>
      <c r="F75" s="26">
        <f t="shared" si="2"/>
        <v>813</v>
      </c>
    </row>
    <row r="76" spans="1:6" x14ac:dyDescent="0.3">
      <c r="A76" s="26">
        <f t="shared" si="3"/>
        <v>74</v>
      </c>
      <c r="B76" s="26" t="str">
        <f>VLOOKUP($A76,[1]DataVD!$H$166:$J$242,2,0)</f>
        <v>1+300</v>
      </c>
      <c r="C76" s="26" t="str">
        <f>VLOOKUP($A76,[1]DataVD!$H$166:$J$242,3,0)</f>
        <v>Km1+300,00</v>
      </c>
      <c r="D76" s="26">
        <f>COUNTIF('Bang doc'!J:J,$B76)</f>
        <v>9</v>
      </c>
      <c r="E76" s="26">
        <f>MATCH($B76,'Bang doc'!J:J,0)</f>
        <v>814</v>
      </c>
      <c r="F76" s="26">
        <f t="shared" si="2"/>
        <v>822</v>
      </c>
    </row>
    <row r="77" spans="1:6" x14ac:dyDescent="0.3">
      <c r="A77" s="26">
        <f t="shared" si="3"/>
        <v>75</v>
      </c>
      <c r="B77" s="26" t="str">
        <f>VLOOKUP($A77,[1]DataVD!$H$166:$J$242,2,0)</f>
        <v>D10</v>
      </c>
      <c r="C77" s="26" t="str">
        <f>VLOOKUP($A77,[1]DataVD!$H$166:$J$242,3,0)</f>
        <v>Km1+310,77</v>
      </c>
      <c r="D77" s="26">
        <f>COUNTIF('Bang doc'!J:J,$B77)</f>
        <v>12</v>
      </c>
      <c r="E77" s="26">
        <f>MATCH($B77,'Bang doc'!J:J,0)</f>
        <v>823</v>
      </c>
      <c r="F77" s="26">
        <f t="shared" si="2"/>
        <v>834</v>
      </c>
    </row>
    <row r="78" spans="1:6" x14ac:dyDescent="0.3">
      <c r="A78" s="26">
        <f t="shared" si="3"/>
        <v>76</v>
      </c>
      <c r="B78" s="26" t="str">
        <f>VLOOKUP($A78,[1]DataVD!$H$166:$J$242,2,0)</f>
        <v>1+320</v>
      </c>
      <c r="C78" s="26" t="str">
        <f>VLOOKUP($A78,[1]DataVD!$H$166:$J$242,3,0)</f>
        <v>Km1+320,00</v>
      </c>
      <c r="D78" s="26">
        <f>COUNTIF('Bang doc'!J:J,$B78)</f>
        <v>13</v>
      </c>
      <c r="E78" s="26">
        <f>MATCH($B78,'Bang doc'!J:J,0)</f>
        <v>835</v>
      </c>
      <c r="F78" s="26">
        <f t="shared" si="2"/>
        <v>847</v>
      </c>
    </row>
    <row r="79" spans="1:6" x14ac:dyDescent="0.3">
      <c r="A79" s="26">
        <f t="shared" si="3"/>
        <v>77</v>
      </c>
      <c r="B79" s="26" t="str">
        <f>VLOOKUP($A79,[1]DataVD!$H$166:$J$242,2,0)</f>
        <v>1+340</v>
      </c>
      <c r="C79" s="26" t="str">
        <f>VLOOKUP($A79,[1]DataVD!$H$166:$J$242,3,0)</f>
        <v>Km1+340,00</v>
      </c>
      <c r="D79" s="26">
        <f>COUNTIF('Bang doc'!J:J,$B79)</f>
        <v>13</v>
      </c>
      <c r="E79" s="26">
        <f>MATCH($B79,'Bang doc'!J:J,0)</f>
        <v>848</v>
      </c>
      <c r="F79" s="26">
        <f t="shared" si="2"/>
        <v>860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D3739-EBE8-4B61-BACC-E476BE7165E7}">
  <sheetPr codeName="Sheet3">
    <pageSetUpPr fitToPage="1"/>
  </sheetPr>
  <dimension ref="A1:O870"/>
  <sheetViews>
    <sheetView topLeftCell="A7" workbookViewId="0">
      <selection activeCell="D15" sqref="D15:D24"/>
    </sheetView>
  </sheetViews>
  <sheetFormatPr defaultRowHeight="14.4" x14ac:dyDescent="0.3"/>
  <cols>
    <col min="1" max="2" width="9.109375" customWidth="1"/>
    <col min="3" max="3" width="14.6640625" customWidth="1"/>
  </cols>
  <sheetData>
    <row r="1" spans="1:15" x14ac:dyDescent="0.3">
      <c r="A1" s="6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4" t="s">
        <v>13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5" ht="20.399999999999999" x14ac:dyDescent="0.35">
      <c r="A5" s="3" t="s">
        <v>14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x14ac:dyDescent="0.3">
      <c r="A7" s="7" t="str">
        <f>Ten_du_an</f>
        <v>Tên dự án: Dự án 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x14ac:dyDescent="0.3">
      <c r="A8" s="7" t="str">
        <f>Ten_goi_thau</f>
        <v>Tên gói thầu: Gói thầu 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x14ac:dyDescent="0.3">
      <c r="A9" s="7" t="str">
        <f>Ten_CDT</f>
        <v>Tên CĐT: Chủ đầu tư 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x14ac:dyDescent="0.3">
      <c r="A10" s="7" t="str">
        <f>Ten_TVGS</f>
        <v>Tên TVGS: Tư vấn giám sát 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1:15" x14ac:dyDescent="0.3">
      <c r="A11" s="7" t="str">
        <f>Ten_nha_thau</f>
        <v>Tên nhà thầu: Nhà thầu thi công 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3">
      <c r="A12" s="7" t="s">
        <v>15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x14ac:dyDescent="0.3">
      <c r="A13" s="7"/>
      <c r="B13" s="7"/>
      <c r="C13" s="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27.6" x14ac:dyDescent="0.3">
      <c r="A14" s="9" t="s">
        <v>16</v>
      </c>
      <c r="B14" s="9" t="s">
        <v>17</v>
      </c>
      <c r="C14" s="9" t="s">
        <v>18</v>
      </c>
      <c r="D14" s="10" t="s">
        <v>19</v>
      </c>
      <c r="E14" s="10" t="s">
        <v>20</v>
      </c>
      <c r="F14" s="10" t="s">
        <v>21</v>
      </c>
      <c r="G14" s="10" t="s">
        <v>22</v>
      </c>
      <c r="H14" s="10" t="s">
        <v>23</v>
      </c>
      <c r="I14" s="10" t="s">
        <v>24</v>
      </c>
      <c r="J14" s="10" t="s">
        <v>25</v>
      </c>
      <c r="K14" s="10" t="s">
        <v>26</v>
      </c>
      <c r="L14" s="10" t="s">
        <v>27</v>
      </c>
      <c r="M14" s="10" t="s">
        <v>28</v>
      </c>
      <c r="N14" s="10" t="s">
        <v>29</v>
      </c>
      <c r="O14" s="10" t="s">
        <v>30</v>
      </c>
    </row>
    <row r="15" spans="1:15" x14ac:dyDescent="0.3">
      <c r="A15" s="11">
        <v>5</v>
      </c>
      <c r="B15" s="11">
        <v>2.4</v>
      </c>
      <c r="C15" s="12">
        <v>40</v>
      </c>
      <c r="D15" s="13" t="s">
        <v>31</v>
      </c>
      <c r="E15" s="13">
        <v>3.27</v>
      </c>
      <c r="F15" s="13">
        <v>3.28</v>
      </c>
      <c r="G15" s="13">
        <f t="shared" ref="G15:G78" si="0">ABS(F15)-ABS(E15)</f>
        <v>9.9999999999997868E-3</v>
      </c>
      <c r="H15" s="13">
        <v>-0.4</v>
      </c>
      <c r="I15" s="13">
        <v>-0.42</v>
      </c>
      <c r="J15" s="13">
        <f t="shared" ref="J15:J78" si="1">ABS(I15)-ABS(H15)</f>
        <v>1.9999999999999962E-2</v>
      </c>
      <c r="K15" s="13">
        <v>3.99</v>
      </c>
      <c r="L15" s="13">
        <v>14.35</v>
      </c>
      <c r="M15" s="13">
        <v>4.9000000000000004</v>
      </c>
      <c r="N15" s="13">
        <v>4.26</v>
      </c>
      <c r="O15" s="13"/>
    </row>
    <row r="16" spans="1:15" x14ac:dyDescent="0.3">
      <c r="A16" s="11">
        <v>4</v>
      </c>
      <c r="B16" s="11"/>
      <c r="C16" s="11"/>
      <c r="D16" s="13" t="s">
        <v>31</v>
      </c>
      <c r="E16" s="13">
        <v>4.41</v>
      </c>
      <c r="F16" s="13">
        <v>4.45</v>
      </c>
      <c r="G16" s="13">
        <f t="shared" si="0"/>
        <v>4.0000000000000036E-2</v>
      </c>
      <c r="H16" s="13">
        <v>-0.4</v>
      </c>
      <c r="I16" s="13">
        <v>-0.4</v>
      </c>
      <c r="J16" s="13">
        <f t="shared" si="1"/>
        <v>0</v>
      </c>
      <c r="K16" s="13"/>
      <c r="L16" s="13"/>
      <c r="M16" s="13"/>
      <c r="N16" s="13"/>
      <c r="O16" s="13"/>
    </row>
    <row r="17" spans="1:15" x14ac:dyDescent="0.3">
      <c r="A17" s="11">
        <v>3</v>
      </c>
      <c r="B17" s="11"/>
      <c r="C17" s="11"/>
      <c r="D17" s="13" t="s">
        <v>31</v>
      </c>
      <c r="E17" s="13">
        <v>4.9000000000000004</v>
      </c>
      <c r="F17" s="13">
        <v>4.91</v>
      </c>
      <c r="G17" s="13">
        <f t="shared" si="0"/>
        <v>9.9999999999997868E-3</v>
      </c>
      <c r="H17" s="13">
        <v>0.31</v>
      </c>
      <c r="I17" s="13">
        <v>0.3</v>
      </c>
      <c r="J17" s="13">
        <f t="shared" si="1"/>
        <v>-1.0000000000000009E-2</v>
      </c>
      <c r="K17" s="13"/>
      <c r="L17" s="13"/>
      <c r="M17" s="13"/>
      <c r="N17" s="13"/>
      <c r="O17" s="13"/>
    </row>
    <row r="18" spans="1:15" x14ac:dyDescent="0.3">
      <c r="A18" s="11">
        <v>2</v>
      </c>
      <c r="B18" s="11"/>
      <c r="C18" s="11"/>
      <c r="D18" s="13" t="s">
        <v>31</v>
      </c>
      <c r="E18" s="13">
        <v>4.7300000000000004</v>
      </c>
      <c r="F18" s="13">
        <v>4.7</v>
      </c>
      <c r="G18" s="13">
        <f t="shared" si="0"/>
        <v>-3.0000000000000249E-2</v>
      </c>
      <c r="H18" s="13">
        <v>-0.24</v>
      </c>
      <c r="I18" s="13">
        <v>-0.24</v>
      </c>
      <c r="J18" s="13">
        <f t="shared" si="1"/>
        <v>0</v>
      </c>
      <c r="K18" s="13"/>
      <c r="L18" s="13"/>
      <c r="M18" s="13"/>
      <c r="N18" s="13"/>
      <c r="O18" s="13"/>
    </row>
    <row r="19" spans="1:15" x14ac:dyDescent="0.3">
      <c r="A19" s="11">
        <v>1</v>
      </c>
      <c r="B19" s="11"/>
      <c r="C19" s="11"/>
      <c r="D19" s="13" t="s">
        <v>31</v>
      </c>
      <c r="E19" s="13">
        <v>4.41</v>
      </c>
      <c r="F19" s="13">
        <v>4.37</v>
      </c>
      <c r="G19" s="13">
        <f t="shared" si="0"/>
        <v>-4.0000000000000036E-2</v>
      </c>
      <c r="H19" s="13">
        <v>-0.7</v>
      </c>
      <c r="I19" s="13">
        <v>-0.68</v>
      </c>
      <c r="J19" s="13">
        <f t="shared" si="1"/>
        <v>-1.9999999999999907E-2</v>
      </c>
      <c r="K19" s="13"/>
      <c r="L19" s="13"/>
      <c r="M19" s="13"/>
      <c r="N19" s="13"/>
      <c r="O19" s="13"/>
    </row>
    <row r="20" spans="1:15" x14ac:dyDescent="0.3">
      <c r="A20" s="11">
        <v>0</v>
      </c>
      <c r="B20" s="11"/>
      <c r="C20" s="11"/>
      <c r="D20" s="13" t="s">
        <v>32</v>
      </c>
      <c r="E20" s="13">
        <v>0</v>
      </c>
      <c r="F20" s="13">
        <v>0</v>
      </c>
      <c r="G20" s="13">
        <f t="shared" si="0"/>
        <v>0</v>
      </c>
      <c r="H20" s="13">
        <v>-0.7</v>
      </c>
      <c r="I20" s="13">
        <v>-0.68</v>
      </c>
      <c r="J20" s="13">
        <f t="shared" si="1"/>
        <v>-1.9999999999999907E-2</v>
      </c>
      <c r="K20" s="13"/>
      <c r="L20" s="13"/>
      <c r="M20" s="13"/>
      <c r="N20" s="13"/>
      <c r="O20" s="13"/>
    </row>
    <row r="21" spans="1:15" x14ac:dyDescent="0.3">
      <c r="A21" s="11">
        <v>1</v>
      </c>
      <c r="B21" s="11"/>
      <c r="C21" s="11"/>
      <c r="D21" s="13" t="s">
        <v>33</v>
      </c>
      <c r="E21" s="13">
        <v>1.3</v>
      </c>
      <c r="F21" s="13">
        <v>1.34</v>
      </c>
      <c r="G21" s="13">
        <f t="shared" si="0"/>
        <v>4.0000000000000036E-2</v>
      </c>
      <c r="H21" s="13">
        <v>0.43</v>
      </c>
      <c r="I21" s="13">
        <v>0.44</v>
      </c>
      <c r="J21" s="13">
        <f t="shared" si="1"/>
        <v>1.0000000000000009E-2</v>
      </c>
      <c r="K21" s="13"/>
      <c r="L21" s="13"/>
      <c r="M21" s="13"/>
      <c r="N21" s="13"/>
      <c r="O21" s="13"/>
    </row>
    <row r="22" spans="1:15" x14ac:dyDescent="0.3">
      <c r="A22" s="11">
        <v>2</v>
      </c>
      <c r="B22" s="11"/>
      <c r="C22" s="11"/>
      <c r="D22" s="13" t="s">
        <v>33</v>
      </c>
      <c r="E22" s="13">
        <v>3.96</v>
      </c>
      <c r="F22" s="13">
        <v>4</v>
      </c>
      <c r="G22" s="13">
        <f t="shared" si="0"/>
        <v>4.0000000000000036E-2</v>
      </c>
      <c r="H22" s="13">
        <v>0.44</v>
      </c>
      <c r="I22" s="13">
        <v>0.44</v>
      </c>
      <c r="J22" s="13">
        <f t="shared" si="1"/>
        <v>0</v>
      </c>
      <c r="K22" s="13"/>
      <c r="L22" s="13"/>
      <c r="M22" s="13"/>
      <c r="N22" s="13"/>
      <c r="O22" s="13"/>
    </row>
    <row r="23" spans="1:15" x14ac:dyDescent="0.3">
      <c r="A23" s="11">
        <v>3</v>
      </c>
      <c r="B23" s="11"/>
      <c r="C23" s="11"/>
      <c r="D23" s="13" t="s">
        <v>33</v>
      </c>
      <c r="E23" s="13">
        <v>4.26</v>
      </c>
      <c r="F23" s="13">
        <v>4.29</v>
      </c>
      <c r="G23" s="13">
        <f t="shared" si="0"/>
        <v>3.0000000000000249E-2</v>
      </c>
      <c r="H23" s="13">
        <v>0.74</v>
      </c>
      <c r="I23" s="13">
        <v>0.74</v>
      </c>
      <c r="J23" s="13">
        <f t="shared" si="1"/>
        <v>0</v>
      </c>
      <c r="K23" s="13"/>
      <c r="L23" s="13"/>
      <c r="M23" s="13"/>
      <c r="N23" s="13"/>
      <c r="O23" s="13"/>
    </row>
    <row r="24" spans="1:15" x14ac:dyDescent="0.3">
      <c r="A24" s="11">
        <v>4</v>
      </c>
      <c r="B24" s="11"/>
      <c r="C24" s="11"/>
      <c r="D24" s="13" t="s">
        <v>33</v>
      </c>
      <c r="E24" s="13">
        <v>2.2599999999999998</v>
      </c>
      <c r="F24" s="13">
        <v>2.2599999999999998</v>
      </c>
      <c r="G24" s="13">
        <f t="shared" si="0"/>
        <v>0</v>
      </c>
      <c r="H24" s="13">
        <v>0.73</v>
      </c>
      <c r="I24" s="13">
        <v>0.74</v>
      </c>
      <c r="J24" s="13">
        <f t="shared" si="1"/>
        <v>1.0000000000000009E-2</v>
      </c>
      <c r="K24" s="13"/>
      <c r="L24" s="13"/>
      <c r="M24" s="13"/>
      <c r="N24" s="13"/>
      <c r="O24" s="13"/>
    </row>
    <row r="25" spans="1:15" x14ac:dyDescent="0.3">
      <c r="A25" s="14">
        <v>3</v>
      </c>
      <c r="B25" s="14">
        <v>1.23</v>
      </c>
      <c r="C25" s="15">
        <v>60</v>
      </c>
      <c r="D25" s="16" t="s">
        <v>31</v>
      </c>
      <c r="E25" s="16">
        <v>2.2200000000000002</v>
      </c>
      <c r="F25" s="16">
        <v>2.1800000000000002</v>
      </c>
      <c r="G25" s="16">
        <f t="shared" si="0"/>
        <v>-4.0000000000000036E-2</v>
      </c>
      <c r="H25" s="16">
        <v>0.77</v>
      </c>
      <c r="I25" s="16">
        <v>0.78</v>
      </c>
      <c r="J25" s="16">
        <f t="shared" si="1"/>
        <v>1.0000000000000009E-2</v>
      </c>
      <c r="K25" s="16">
        <v>1.33</v>
      </c>
      <c r="L25" s="16">
        <v>14.71</v>
      </c>
      <c r="M25" s="16">
        <v>4.22</v>
      </c>
      <c r="N25" s="16">
        <v>5.85</v>
      </c>
      <c r="O25" s="16"/>
    </row>
    <row r="26" spans="1:15" x14ac:dyDescent="0.3">
      <c r="A26" s="14">
        <v>2</v>
      </c>
      <c r="B26" s="14"/>
      <c r="C26" s="14"/>
      <c r="D26" s="16" t="s">
        <v>31</v>
      </c>
      <c r="E26" s="16">
        <v>4.22</v>
      </c>
      <c r="F26" s="16">
        <v>4.1900000000000004</v>
      </c>
      <c r="G26" s="16">
        <f t="shared" si="0"/>
        <v>-2.9999999999999361E-2</v>
      </c>
      <c r="H26" s="16">
        <v>0.76</v>
      </c>
      <c r="I26" s="16">
        <v>0.75</v>
      </c>
      <c r="J26" s="16">
        <f t="shared" si="1"/>
        <v>-1.0000000000000009E-2</v>
      </c>
      <c r="K26" s="16"/>
      <c r="L26" s="16"/>
      <c r="M26" s="16"/>
      <c r="N26" s="16"/>
      <c r="O26" s="16"/>
    </row>
    <row r="27" spans="1:15" x14ac:dyDescent="0.3">
      <c r="A27" s="14">
        <v>1</v>
      </c>
      <c r="B27" s="14"/>
      <c r="C27" s="14"/>
      <c r="D27" s="16" t="s">
        <v>31</v>
      </c>
      <c r="E27" s="16">
        <v>3.92</v>
      </c>
      <c r="F27" s="16">
        <v>3.95</v>
      </c>
      <c r="G27" s="16">
        <f t="shared" si="0"/>
        <v>3.0000000000000249E-2</v>
      </c>
      <c r="H27" s="16">
        <v>0.46</v>
      </c>
      <c r="I27" s="16">
        <v>0.45</v>
      </c>
      <c r="J27" s="16">
        <f t="shared" si="1"/>
        <v>-1.0000000000000009E-2</v>
      </c>
      <c r="K27" s="16"/>
      <c r="L27" s="16"/>
      <c r="M27" s="16"/>
      <c r="N27" s="16"/>
      <c r="O27" s="16"/>
    </row>
    <row r="28" spans="1:15" x14ac:dyDescent="0.3">
      <c r="A28" s="14">
        <v>0</v>
      </c>
      <c r="B28" s="14"/>
      <c r="C28" s="14"/>
      <c r="D28" s="16" t="s">
        <v>32</v>
      </c>
      <c r="E28" s="16">
        <v>0</v>
      </c>
      <c r="F28" s="16">
        <v>0</v>
      </c>
      <c r="G28" s="16">
        <f t="shared" si="0"/>
        <v>0</v>
      </c>
      <c r="H28" s="16">
        <v>0.47</v>
      </c>
      <c r="I28" s="16">
        <v>0.46</v>
      </c>
      <c r="J28" s="16">
        <f t="shared" si="1"/>
        <v>-9.9999999999999534E-3</v>
      </c>
      <c r="K28" s="16"/>
      <c r="L28" s="16"/>
      <c r="M28" s="16"/>
      <c r="N28" s="16"/>
      <c r="O28" s="16"/>
    </row>
    <row r="29" spans="1:15" x14ac:dyDescent="0.3">
      <c r="A29" s="14">
        <v>1</v>
      </c>
      <c r="B29" s="14"/>
      <c r="C29" s="14"/>
      <c r="D29" s="16" t="s">
        <v>33</v>
      </c>
      <c r="E29" s="16">
        <v>1.63</v>
      </c>
      <c r="F29" s="16">
        <v>1.61</v>
      </c>
      <c r="G29" s="16">
        <f t="shared" si="0"/>
        <v>-1.9999999999999796E-2</v>
      </c>
      <c r="H29" s="16">
        <v>0.46</v>
      </c>
      <c r="I29" s="16">
        <v>0.46</v>
      </c>
      <c r="J29" s="16">
        <f t="shared" si="1"/>
        <v>0</v>
      </c>
      <c r="K29" s="16"/>
      <c r="L29" s="16"/>
      <c r="M29" s="16"/>
      <c r="N29" s="16"/>
      <c r="O29" s="16"/>
    </row>
    <row r="30" spans="1:15" x14ac:dyDescent="0.3">
      <c r="A30" s="14">
        <v>2</v>
      </c>
      <c r="B30" s="14"/>
      <c r="C30" s="14"/>
      <c r="D30" s="16" t="s">
        <v>33</v>
      </c>
      <c r="E30" s="16">
        <v>2.96</v>
      </c>
      <c r="F30" s="16">
        <v>3.01</v>
      </c>
      <c r="G30" s="16">
        <f t="shared" si="0"/>
        <v>4.9999999999999822E-2</v>
      </c>
      <c r="H30" s="16">
        <v>-0.62</v>
      </c>
      <c r="I30" s="16">
        <v>-0.61</v>
      </c>
      <c r="J30" s="16">
        <f t="shared" si="1"/>
        <v>-1.0000000000000009E-2</v>
      </c>
      <c r="K30" s="16"/>
      <c r="L30" s="16"/>
      <c r="M30" s="16"/>
      <c r="N30" s="16"/>
      <c r="O30" s="16"/>
    </row>
    <row r="31" spans="1:15" x14ac:dyDescent="0.3">
      <c r="A31" s="14">
        <v>3</v>
      </c>
      <c r="B31" s="14"/>
      <c r="C31" s="14"/>
      <c r="D31" s="16" t="s">
        <v>33</v>
      </c>
      <c r="E31" s="16">
        <v>5.55</v>
      </c>
      <c r="F31" s="16">
        <v>5.58</v>
      </c>
      <c r="G31" s="16">
        <f t="shared" si="0"/>
        <v>3.0000000000000249E-2</v>
      </c>
      <c r="H31" s="16">
        <v>-0.62</v>
      </c>
      <c r="I31" s="16">
        <v>-0.62</v>
      </c>
      <c r="J31" s="16">
        <f t="shared" si="1"/>
        <v>0</v>
      </c>
      <c r="K31" s="16"/>
      <c r="L31" s="16"/>
      <c r="M31" s="16"/>
      <c r="N31" s="16"/>
      <c r="O31" s="16"/>
    </row>
    <row r="32" spans="1:15" x14ac:dyDescent="0.3">
      <c r="A32" s="14">
        <v>4</v>
      </c>
      <c r="B32" s="14"/>
      <c r="C32" s="14"/>
      <c r="D32" s="16" t="s">
        <v>33</v>
      </c>
      <c r="E32" s="16">
        <v>5.85</v>
      </c>
      <c r="F32" s="16">
        <v>5.83</v>
      </c>
      <c r="G32" s="16">
        <f t="shared" si="0"/>
        <v>-1.9999999999999574E-2</v>
      </c>
      <c r="H32" s="16">
        <v>-0.32</v>
      </c>
      <c r="I32" s="16">
        <v>-0.31</v>
      </c>
      <c r="J32" s="16">
        <f t="shared" si="1"/>
        <v>-1.0000000000000009E-2</v>
      </c>
      <c r="K32" s="16"/>
      <c r="L32" s="16"/>
      <c r="M32" s="16"/>
      <c r="N32" s="16"/>
      <c r="O32" s="16"/>
    </row>
    <row r="33" spans="1:15" x14ac:dyDescent="0.3">
      <c r="A33" s="14">
        <v>5</v>
      </c>
      <c r="B33" s="14"/>
      <c r="C33" s="14"/>
      <c r="D33" s="16" t="s">
        <v>33</v>
      </c>
      <c r="E33" s="16">
        <v>3.85</v>
      </c>
      <c r="F33" s="16">
        <v>3.86</v>
      </c>
      <c r="G33" s="16">
        <f t="shared" si="0"/>
        <v>9.9999999999997868E-3</v>
      </c>
      <c r="H33" s="16">
        <v>-0.32</v>
      </c>
      <c r="I33" s="16">
        <v>-0.33</v>
      </c>
      <c r="J33" s="16">
        <f t="shared" si="1"/>
        <v>1.0000000000000009E-2</v>
      </c>
      <c r="K33" s="16"/>
      <c r="L33" s="16"/>
      <c r="M33" s="16"/>
      <c r="N33" s="16"/>
      <c r="O33" s="16"/>
    </row>
    <row r="34" spans="1:15" x14ac:dyDescent="0.3">
      <c r="A34" s="11">
        <v>5</v>
      </c>
      <c r="B34" s="11" t="s">
        <v>34</v>
      </c>
      <c r="C34" s="12">
        <v>75.62</v>
      </c>
      <c r="D34" s="13" t="s">
        <v>31</v>
      </c>
      <c r="E34" s="13">
        <v>3.57</v>
      </c>
      <c r="F34" s="13">
        <v>3.58</v>
      </c>
      <c r="G34" s="13">
        <f t="shared" si="0"/>
        <v>1.0000000000000231E-2</v>
      </c>
      <c r="H34" s="13">
        <v>-0.34</v>
      </c>
      <c r="I34" s="13">
        <v>-0.35</v>
      </c>
      <c r="J34" s="13">
        <f t="shared" si="1"/>
        <v>9.9999999999999534E-3</v>
      </c>
      <c r="K34" s="13">
        <v>3.96</v>
      </c>
      <c r="L34" s="13">
        <v>14.78</v>
      </c>
      <c r="M34" s="13">
        <v>5.51</v>
      </c>
      <c r="N34" s="13">
        <v>4.0999999999999996</v>
      </c>
      <c r="O34" s="13"/>
    </row>
    <row r="35" spans="1:15" x14ac:dyDescent="0.3">
      <c r="A35" s="11">
        <v>4</v>
      </c>
      <c r="B35" s="11"/>
      <c r="C35" s="11"/>
      <c r="D35" s="13" t="s">
        <v>31</v>
      </c>
      <c r="E35" s="13">
        <v>5.32</v>
      </c>
      <c r="F35" s="13">
        <v>5.36</v>
      </c>
      <c r="G35" s="13">
        <f t="shared" si="0"/>
        <v>4.0000000000000036E-2</v>
      </c>
      <c r="H35" s="13">
        <v>-0.25</v>
      </c>
      <c r="I35" s="13">
        <v>-0.24</v>
      </c>
      <c r="J35" s="13">
        <f t="shared" si="1"/>
        <v>-1.0000000000000009E-2</v>
      </c>
      <c r="K35" s="13"/>
      <c r="L35" s="13"/>
      <c r="M35" s="13"/>
      <c r="N35" s="13"/>
      <c r="O35" s="13"/>
    </row>
    <row r="36" spans="1:15" x14ac:dyDescent="0.3">
      <c r="A36" s="11">
        <v>3</v>
      </c>
      <c r="B36" s="11"/>
      <c r="C36" s="11"/>
      <c r="D36" s="13" t="s">
        <v>31</v>
      </c>
      <c r="E36" s="13">
        <v>5.51</v>
      </c>
      <c r="F36" s="13">
        <v>5.47</v>
      </c>
      <c r="G36" s="13">
        <f t="shared" si="0"/>
        <v>-4.0000000000000036E-2</v>
      </c>
      <c r="H36" s="13">
        <v>-0.1</v>
      </c>
      <c r="I36" s="13">
        <v>-0.11</v>
      </c>
      <c r="J36" s="13">
        <f t="shared" si="1"/>
        <v>9.999999999999995E-3</v>
      </c>
      <c r="K36" s="13"/>
      <c r="L36" s="13"/>
      <c r="M36" s="13"/>
      <c r="N36" s="13"/>
      <c r="O36" s="13"/>
    </row>
    <row r="37" spans="1:15" x14ac:dyDescent="0.3">
      <c r="A37" s="11">
        <v>2</v>
      </c>
      <c r="B37" s="11"/>
      <c r="C37" s="11"/>
      <c r="D37" s="13" t="s">
        <v>31</v>
      </c>
      <c r="E37" s="13">
        <v>5.27</v>
      </c>
      <c r="F37" s="13">
        <v>5.26</v>
      </c>
      <c r="G37" s="13">
        <f t="shared" si="0"/>
        <v>-9.9999999999997868E-3</v>
      </c>
      <c r="H37" s="13">
        <v>-0.55000000000000004</v>
      </c>
      <c r="I37" s="13">
        <v>-0.55000000000000004</v>
      </c>
      <c r="J37" s="13">
        <f t="shared" si="1"/>
        <v>0</v>
      </c>
      <c r="K37" s="13"/>
      <c r="L37" s="13"/>
      <c r="M37" s="13"/>
      <c r="N37" s="13"/>
      <c r="O37" s="13"/>
    </row>
    <row r="38" spans="1:15" x14ac:dyDescent="0.3">
      <c r="A38" s="11">
        <v>1</v>
      </c>
      <c r="B38" s="11"/>
      <c r="C38" s="11"/>
      <c r="D38" s="13" t="s">
        <v>31</v>
      </c>
      <c r="E38" s="13">
        <v>1.3</v>
      </c>
      <c r="F38" s="13">
        <v>1.27</v>
      </c>
      <c r="G38" s="13">
        <f t="shared" si="0"/>
        <v>-3.0000000000000027E-2</v>
      </c>
      <c r="H38" s="13">
        <v>-0.75</v>
      </c>
      <c r="I38" s="13">
        <v>-0.73</v>
      </c>
      <c r="J38" s="13">
        <f t="shared" si="1"/>
        <v>-2.0000000000000018E-2</v>
      </c>
      <c r="K38" s="13"/>
      <c r="L38" s="13"/>
      <c r="M38" s="13"/>
      <c r="N38" s="13"/>
      <c r="O38" s="13"/>
    </row>
    <row r="39" spans="1:15" x14ac:dyDescent="0.3">
      <c r="A39" s="11">
        <v>0</v>
      </c>
      <c r="B39" s="11"/>
      <c r="C39" s="11"/>
      <c r="D39" s="13" t="s">
        <v>32</v>
      </c>
      <c r="E39" s="13">
        <v>0</v>
      </c>
      <c r="F39" s="13">
        <v>0</v>
      </c>
      <c r="G39" s="13">
        <f t="shared" si="0"/>
        <v>0</v>
      </c>
      <c r="H39" s="13">
        <v>-0.5</v>
      </c>
      <c r="I39" s="13">
        <v>-0.5</v>
      </c>
      <c r="J39" s="13">
        <f t="shared" si="1"/>
        <v>0</v>
      </c>
      <c r="K39" s="13"/>
      <c r="L39" s="13"/>
      <c r="M39" s="13"/>
      <c r="N39" s="13"/>
      <c r="O39" s="13"/>
    </row>
    <row r="40" spans="1:15" x14ac:dyDescent="0.3">
      <c r="A40" s="11">
        <v>1</v>
      </c>
      <c r="B40" s="11"/>
      <c r="C40" s="11"/>
      <c r="D40" s="13" t="s">
        <v>33</v>
      </c>
      <c r="E40" s="13">
        <v>0.37</v>
      </c>
      <c r="F40" s="13">
        <v>0.35</v>
      </c>
      <c r="G40" s="13">
        <f t="shared" si="0"/>
        <v>-2.0000000000000018E-2</v>
      </c>
      <c r="H40" s="13">
        <v>0.55000000000000004</v>
      </c>
      <c r="I40" s="13">
        <v>0.56999999999999995</v>
      </c>
      <c r="J40" s="13">
        <f t="shared" si="1"/>
        <v>1.9999999999999907E-2</v>
      </c>
      <c r="K40" s="13"/>
      <c r="L40" s="13"/>
      <c r="M40" s="13"/>
      <c r="N40" s="13"/>
      <c r="O40" s="13"/>
    </row>
    <row r="41" spans="1:15" x14ac:dyDescent="0.3">
      <c r="A41" s="11">
        <v>2</v>
      </c>
      <c r="B41" s="11"/>
      <c r="C41" s="11"/>
      <c r="D41" s="13" t="s">
        <v>33</v>
      </c>
      <c r="E41" s="13">
        <v>3.8</v>
      </c>
      <c r="F41" s="13">
        <v>3.82</v>
      </c>
      <c r="G41" s="13">
        <f t="shared" si="0"/>
        <v>2.0000000000000018E-2</v>
      </c>
      <c r="H41" s="13">
        <v>0.54</v>
      </c>
      <c r="I41" s="13">
        <v>0.56000000000000005</v>
      </c>
      <c r="J41" s="13">
        <f t="shared" si="1"/>
        <v>2.0000000000000018E-2</v>
      </c>
      <c r="K41" s="13"/>
      <c r="L41" s="13"/>
      <c r="M41" s="13"/>
      <c r="N41" s="13"/>
      <c r="O41" s="13"/>
    </row>
    <row r="42" spans="1:15" x14ac:dyDescent="0.3">
      <c r="A42" s="11">
        <v>3</v>
      </c>
      <c r="B42" s="11"/>
      <c r="C42" s="11"/>
      <c r="D42" s="13" t="s">
        <v>33</v>
      </c>
      <c r="E42" s="13">
        <v>4.0999999999999996</v>
      </c>
      <c r="F42" s="13">
        <v>4.0999999999999996</v>
      </c>
      <c r="G42" s="13">
        <f t="shared" si="0"/>
        <v>0</v>
      </c>
      <c r="H42" s="13">
        <v>0.84</v>
      </c>
      <c r="I42" s="13">
        <v>0.83</v>
      </c>
      <c r="J42" s="13">
        <f t="shared" si="1"/>
        <v>-1.0000000000000009E-2</v>
      </c>
      <c r="K42" s="13"/>
      <c r="L42" s="13"/>
      <c r="M42" s="13"/>
      <c r="N42" s="13"/>
      <c r="O42" s="13"/>
    </row>
    <row r="43" spans="1:15" x14ac:dyDescent="0.3">
      <c r="A43" s="11">
        <v>4</v>
      </c>
      <c r="B43" s="11"/>
      <c r="C43" s="11"/>
      <c r="D43" s="13" t="s">
        <v>33</v>
      </c>
      <c r="E43" s="13">
        <v>2.1</v>
      </c>
      <c r="F43" s="13">
        <v>2.13</v>
      </c>
      <c r="G43" s="13">
        <f t="shared" si="0"/>
        <v>2.9999999999999805E-2</v>
      </c>
      <c r="H43" s="13">
        <v>0.85</v>
      </c>
      <c r="I43" s="13">
        <v>0.83</v>
      </c>
      <c r="J43" s="13">
        <f t="shared" si="1"/>
        <v>-2.0000000000000018E-2</v>
      </c>
      <c r="K43" s="13"/>
      <c r="L43" s="13"/>
      <c r="M43" s="13"/>
      <c r="N43" s="13"/>
      <c r="O43" s="13"/>
    </row>
    <row r="44" spans="1:15" x14ac:dyDescent="0.3">
      <c r="A44" s="14">
        <v>6</v>
      </c>
      <c r="B44" s="14">
        <v>1.1499999999999999</v>
      </c>
      <c r="C44" s="15">
        <v>80</v>
      </c>
      <c r="D44" s="16" t="s">
        <v>31</v>
      </c>
      <c r="E44" s="16">
        <v>4.1900000000000004</v>
      </c>
      <c r="F44" s="16">
        <v>4.2</v>
      </c>
      <c r="G44" s="16">
        <f t="shared" si="0"/>
        <v>9.9999999999997868E-3</v>
      </c>
      <c r="H44" s="16">
        <v>0.13</v>
      </c>
      <c r="I44" s="16">
        <v>0.12</v>
      </c>
      <c r="J44" s="16">
        <f t="shared" si="1"/>
        <v>-1.0000000000000009E-2</v>
      </c>
      <c r="K44" s="16">
        <v>1.88</v>
      </c>
      <c r="L44" s="16">
        <v>16.97</v>
      </c>
      <c r="M44" s="16">
        <v>5.87</v>
      </c>
      <c r="N44" s="16">
        <v>5.78</v>
      </c>
      <c r="O44" s="16"/>
    </row>
    <row r="45" spans="1:15" x14ac:dyDescent="0.3">
      <c r="A45" s="14">
        <v>5</v>
      </c>
      <c r="B45" s="14"/>
      <c r="C45" s="14"/>
      <c r="D45" s="16" t="s">
        <v>31</v>
      </c>
      <c r="E45" s="16">
        <v>4.58</v>
      </c>
      <c r="F45" s="16">
        <v>4.5999999999999996</v>
      </c>
      <c r="G45" s="16">
        <f t="shared" si="0"/>
        <v>1.9999999999999574E-2</v>
      </c>
      <c r="H45" s="16">
        <v>-0.45</v>
      </c>
      <c r="I45" s="16">
        <v>-0.44</v>
      </c>
      <c r="J45" s="16">
        <f t="shared" si="1"/>
        <v>-1.0000000000000009E-2</v>
      </c>
      <c r="K45" s="16"/>
      <c r="L45" s="16"/>
      <c r="M45" s="16"/>
      <c r="N45" s="16"/>
      <c r="O45" s="16"/>
    </row>
    <row r="46" spans="1:15" x14ac:dyDescent="0.3">
      <c r="A46" s="14">
        <v>4</v>
      </c>
      <c r="B46" s="14"/>
      <c r="C46" s="14"/>
      <c r="D46" s="16" t="s">
        <v>31</v>
      </c>
      <c r="E46" s="16">
        <v>5.87</v>
      </c>
      <c r="F46" s="16">
        <v>5.91</v>
      </c>
      <c r="G46" s="16">
        <f t="shared" si="0"/>
        <v>4.0000000000000036E-2</v>
      </c>
      <c r="H46" s="16">
        <v>-0.34</v>
      </c>
      <c r="I46" s="16">
        <v>-0.33</v>
      </c>
      <c r="J46" s="16">
        <f t="shared" si="1"/>
        <v>-1.0000000000000009E-2</v>
      </c>
      <c r="K46" s="16"/>
      <c r="L46" s="16"/>
      <c r="M46" s="16"/>
      <c r="N46" s="16"/>
      <c r="O46" s="16"/>
    </row>
    <row r="47" spans="1:15" x14ac:dyDescent="0.3">
      <c r="A47" s="14">
        <v>3</v>
      </c>
      <c r="B47" s="14"/>
      <c r="C47" s="14"/>
      <c r="D47" s="16" t="s">
        <v>31</v>
      </c>
      <c r="E47" s="16">
        <v>5.58</v>
      </c>
      <c r="F47" s="16">
        <v>5.6</v>
      </c>
      <c r="G47" s="16">
        <f t="shared" si="0"/>
        <v>1.9999999999999574E-2</v>
      </c>
      <c r="H47" s="16">
        <v>-0.67</v>
      </c>
      <c r="I47" s="16">
        <v>-0.68</v>
      </c>
      <c r="J47" s="16">
        <f t="shared" si="1"/>
        <v>1.0000000000000009E-2</v>
      </c>
      <c r="K47" s="16"/>
      <c r="L47" s="16"/>
      <c r="M47" s="16"/>
      <c r="N47" s="16"/>
      <c r="O47" s="16"/>
    </row>
    <row r="48" spans="1:15" x14ac:dyDescent="0.3">
      <c r="A48" s="14">
        <v>2</v>
      </c>
      <c r="B48" s="14"/>
      <c r="C48" s="14"/>
      <c r="D48" s="16" t="s">
        <v>31</v>
      </c>
      <c r="E48" s="16">
        <v>4.58</v>
      </c>
      <c r="F48" s="16">
        <v>4.58</v>
      </c>
      <c r="G48" s="16">
        <f t="shared" si="0"/>
        <v>0</v>
      </c>
      <c r="H48" s="16">
        <v>-0.75</v>
      </c>
      <c r="I48" s="16">
        <v>-0.75</v>
      </c>
      <c r="J48" s="16">
        <f t="shared" si="1"/>
        <v>0</v>
      </c>
      <c r="K48" s="16"/>
      <c r="L48" s="16"/>
      <c r="M48" s="16"/>
      <c r="N48" s="16"/>
      <c r="O48" s="16"/>
    </row>
    <row r="49" spans="1:15" x14ac:dyDescent="0.3">
      <c r="A49" s="14">
        <v>1</v>
      </c>
      <c r="B49" s="14"/>
      <c r="C49" s="14"/>
      <c r="D49" s="16" t="s">
        <v>31</v>
      </c>
      <c r="E49" s="16">
        <v>3.73</v>
      </c>
      <c r="F49" s="16">
        <v>3.69</v>
      </c>
      <c r="G49" s="16">
        <f t="shared" si="0"/>
        <v>-4.0000000000000036E-2</v>
      </c>
      <c r="H49" s="16">
        <v>0.54</v>
      </c>
      <c r="I49" s="16">
        <v>0.52</v>
      </c>
      <c r="J49" s="16">
        <f t="shared" si="1"/>
        <v>-2.0000000000000018E-2</v>
      </c>
      <c r="K49" s="16"/>
      <c r="L49" s="16"/>
      <c r="M49" s="16"/>
      <c r="N49" s="16"/>
      <c r="O49" s="16"/>
    </row>
    <row r="50" spans="1:15" x14ac:dyDescent="0.3">
      <c r="A50" s="14">
        <v>0</v>
      </c>
      <c r="B50" s="14"/>
      <c r="C50" s="14"/>
      <c r="D50" s="16" t="s">
        <v>32</v>
      </c>
      <c r="E50" s="16">
        <v>0</v>
      </c>
      <c r="F50" s="16">
        <v>0</v>
      </c>
      <c r="G50" s="16">
        <f t="shared" si="0"/>
        <v>0</v>
      </c>
      <c r="H50" s="16">
        <v>0.55000000000000004</v>
      </c>
      <c r="I50" s="16">
        <v>0.56999999999999995</v>
      </c>
      <c r="J50" s="16">
        <f t="shared" si="1"/>
        <v>1.9999999999999907E-2</v>
      </c>
      <c r="K50" s="16"/>
      <c r="L50" s="16"/>
      <c r="M50" s="16"/>
      <c r="N50" s="16"/>
      <c r="O50" s="16"/>
    </row>
    <row r="51" spans="1:15" x14ac:dyDescent="0.3">
      <c r="A51" s="14">
        <v>1</v>
      </c>
      <c r="B51" s="14"/>
      <c r="C51" s="14"/>
      <c r="D51" s="16" t="s">
        <v>33</v>
      </c>
      <c r="E51" s="16">
        <v>1.31</v>
      </c>
      <c r="F51" s="16">
        <v>1.29</v>
      </c>
      <c r="G51" s="16">
        <f t="shared" si="0"/>
        <v>-2.0000000000000018E-2</v>
      </c>
      <c r="H51" s="16">
        <v>0.56000000000000005</v>
      </c>
      <c r="I51" s="16">
        <v>0.57999999999999996</v>
      </c>
      <c r="J51" s="16">
        <f t="shared" si="1"/>
        <v>1.9999999999999907E-2</v>
      </c>
      <c r="K51" s="16"/>
      <c r="L51" s="16"/>
      <c r="M51" s="16"/>
      <c r="N51" s="16"/>
      <c r="O51" s="16"/>
    </row>
    <row r="52" spans="1:15" x14ac:dyDescent="0.3">
      <c r="A52" s="14">
        <v>2</v>
      </c>
      <c r="B52" s="14"/>
      <c r="C52" s="14"/>
      <c r="D52" s="16" t="s">
        <v>33</v>
      </c>
      <c r="E52" s="16">
        <v>2.92</v>
      </c>
      <c r="F52" s="16">
        <v>2.93</v>
      </c>
      <c r="G52" s="16">
        <f t="shared" si="0"/>
        <v>1.0000000000000231E-2</v>
      </c>
      <c r="H52" s="16">
        <v>-0.56999999999999995</v>
      </c>
      <c r="I52" s="16">
        <v>-0.57999999999999996</v>
      </c>
      <c r="J52" s="16">
        <f t="shared" si="1"/>
        <v>1.0000000000000009E-2</v>
      </c>
      <c r="K52" s="16"/>
      <c r="L52" s="16"/>
      <c r="M52" s="16"/>
      <c r="N52" s="16"/>
      <c r="O52" s="16"/>
    </row>
    <row r="53" spans="1:15" x14ac:dyDescent="0.3">
      <c r="A53" s="14">
        <v>3</v>
      </c>
      <c r="B53" s="14"/>
      <c r="C53" s="14"/>
      <c r="D53" s="16" t="s">
        <v>33</v>
      </c>
      <c r="E53" s="16">
        <v>5.48</v>
      </c>
      <c r="F53" s="16">
        <v>5.52</v>
      </c>
      <c r="G53" s="16">
        <f t="shared" si="0"/>
        <v>3.9999999999999147E-2</v>
      </c>
      <c r="H53" s="16">
        <v>-0.56999999999999995</v>
      </c>
      <c r="I53" s="16">
        <v>-0.57999999999999996</v>
      </c>
      <c r="J53" s="16">
        <f t="shared" si="1"/>
        <v>1.0000000000000009E-2</v>
      </c>
      <c r="K53" s="16"/>
      <c r="L53" s="16"/>
      <c r="M53" s="16"/>
      <c r="N53" s="16"/>
      <c r="O53" s="16"/>
    </row>
    <row r="54" spans="1:15" x14ac:dyDescent="0.3">
      <c r="A54" s="14">
        <v>4</v>
      </c>
      <c r="B54" s="14"/>
      <c r="C54" s="14"/>
      <c r="D54" s="16" t="s">
        <v>33</v>
      </c>
      <c r="E54" s="16">
        <v>5.78</v>
      </c>
      <c r="F54" s="16">
        <v>5.76</v>
      </c>
      <c r="G54" s="16">
        <f t="shared" si="0"/>
        <v>-2.0000000000000462E-2</v>
      </c>
      <c r="H54" s="16">
        <v>-0.27</v>
      </c>
      <c r="I54" s="16">
        <v>-0.28999999999999998</v>
      </c>
      <c r="J54" s="16">
        <f t="shared" si="1"/>
        <v>1.9999999999999962E-2</v>
      </c>
      <c r="K54" s="16"/>
      <c r="L54" s="16"/>
      <c r="M54" s="16"/>
      <c r="N54" s="16"/>
      <c r="O54" s="16"/>
    </row>
    <row r="55" spans="1:15" x14ac:dyDescent="0.3">
      <c r="A55" s="14">
        <v>5</v>
      </c>
      <c r="B55" s="14"/>
      <c r="C55" s="14"/>
      <c r="D55" s="16" t="s">
        <v>33</v>
      </c>
      <c r="E55" s="16">
        <v>3.78</v>
      </c>
      <c r="F55" s="16">
        <v>3.77</v>
      </c>
      <c r="G55" s="16">
        <f t="shared" si="0"/>
        <v>-9.9999999999997868E-3</v>
      </c>
      <c r="H55" s="16">
        <v>-0.27</v>
      </c>
      <c r="I55" s="16">
        <v>-0.28000000000000003</v>
      </c>
      <c r="J55" s="16">
        <f t="shared" si="1"/>
        <v>1.0000000000000009E-2</v>
      </c>
      <c r="K55" s="16"/>
      <c r="L55" s="16"/>
      <c r="M55" s="16"/>
      <c r="N55" s="16"/>
      <c r="O55" s="16"/>
    </row>
    <row r="56" spans="1:15" x14ac:dyDescent="0.3">
      <c r="A56" s="11">
        <v>5</v>
      </c>
      <c r="B56" s="11" t="s">
        <v>35</v>
      </c>
      <c r="C56" s="12">
        <v>91.71</v>
      </c>
      <c r="D56" s="13" t="s">
        <v>31</v>
      </c>
      <c r="E56" s="13">
        <v>1.54</v>
      </c>
      <c r="F56" s="13">
        <v>1.5</v>
      </c>
      <c r="G56" s="13">
        <f t="shared" si="0"/>
        <v>-4.0000000000000036E-2</v>
      </c>
      <c r="H56" s="13">
        <v>1.1000000000000001</v>
      </c>
      <c r="I56" s="13">
        <v>1.1200000000000001</v>
      </c>
      <c r="J56" s="13">
        <f t="shared" si="1"/>
        <v>2.0000000000000018E-2</v>
      </c>
      <c r="K56" s="13">
        <v>2.2599999999999998</v>
      </c>
      <c r="L56" s="13">
        <v>11.64</v>
      </c>
      <c r="M56" s="13">
        <v>3.53</v>
      </c>
      <c r="N56" s="13">
        <v>3.84</v>
      </c>
      <c r="O56" s="13"/>
    </row>
    <row r="57" spans="1:15" x14ac:dyDescent="0.3">
      <c r="A57" s="11">
        <v>4</v>
      </c>
      <c r="B57" s="11"/>
      <c r="C57" s="11"/>
      <c r="D57" s="13" t="s">
        <v>31</v>
      </c>
      <c r="E57" s="13">
        <v>2.89</v>
      </c>
      <c r="F57" s="13">
        <v>2.94</v>
      </c>
      <c r="G57" s="13">
        <f t="shared" si="0"/>
        <v>4.9999999999999822E-2</v>
      </c>
      <c r="H57" s="13">
        <v>1.21</v>
      </c>
      <c r="I57" s="13">
        <v>1.21</v>
      </c>
      <c r="J57" s="13">
        <f t="shared" si="1"/>
        <v>0</v>
      </c>
      <c r="K57" s="13"/>
      <c r="L57" s="13"/>
      <c r="M57" s="13"/>
      <c r="N57" s="13"/>
      <c r="O57" s="13"/>
    </row>
    <row r="58" spans="1:15" x14ac:dyDescent="0.3">
      <c r="A58" s="11">
        <v>3</v>
      </c>
      <c r="B58" s="11"/>
      <c r="C58" s="11"/>
      <c r="D58" s="13" t="s">
        <v>31</v>
      </c>
      <c r="E58" s="13">
        <v>3.53</v>
      </c>
      <c r="F58" s="13">
        <v>3.48</v>
      </c>
      <c r="G58" s="13">
        <f t="shared" si="0"/>
        <v>-4.9999999999999822E-2</v>
      </c>
      <c r="H58" s="13">
        <v>1.22</v>
      </c>
      <c r="I58" s="13">
        <v>1.22</v>
      </c>
      <c r="J58" s="13">
        <f t="shared" si="1"/>
        <v>0</v>
      </c>
      <c r="K58" s="13"/>
      <c r="L58" s="13"/>
      <c r="M58" s="13"/>
      <c r="N58" s="13"/>
      <c r="O58" s="13"/>
    </row>
    <row r="59" spans="1:15" x14ac:dyDescent="0.3">
      <c r="A59" s="11">
        <v>2</v>
      </c>
      <c r="B59" s="11"/>
      <c r="C59" s="11"/>
      <c r="D59" s="13" t="s">
        <v>31</v>
      </c>
      <c r="E59" s="13">
        <v>3.23</v>
      </c>
      <c r="F59" s="13">
        <v>3.25</v>
      </c>
      <c r="G59" s="13">
        <f t="shared" si="0"/>
        <v>2.0000000000000018E-2</v>
      </c>
      <c r="H59" s="13">
        <v>0.92</v>
      </c>
      <c r="I59" s="13">
        <v>0.92</v>
      </c>
      <c r="J59" s="13">
        <f t="shared" si="1"/>
        <v>0</v>
      </c>
      <c r="K59" s="13"/>
      <c r="L59" s="13"/>
      <c r="M59" s="13"/>
      <c r="N59" s="13"/>
      <c r="O59" s="13"/>
    </row>
    <row r="60" spans="1:15" x14ac:dyDescent="0.3">
      <c r="A60" s="11">
        <v>1</v>
      </c>
      <c r="B60" s="11"/>
      <c r="C60" s="11"/>
      <c r="D60" s="13" t="s">
        <v>31</v>
      </c>
      <c r="E60" s="13">
        <v>2.89</v>
      </c>
      <c r="F60" s="13">
        <v>2.9</v>
      </c>
      <c r="G60" s="13">
        <f t="shared" si="0"/>
        <v>9.9999999999997868E-3</v>
      </c>
      <c r="H60" s="13">
        <v>0.91</v>
      </c>
      <c r="I60" s="13">
        <v>0.9</v>
      </c>
      <c r="J60" s="13">
        <f t="shared" si="1"/>
        <v>-1.0000000000000009E-2</v>
      </c>
      <c r="K60" s="13"/>
      <c r="L60" s="13"/>
      <c r="M60" s="13"/>
      <c r="N60" s="13"/>
      <c r="O60" s="13"/>
    </row>
    <row r="61" spans="1:15" x14ac:dyDescent="0.3">
      <c r="A61" s="11">
        <v>0</v>
      </c>
      <c r="B61" s="11"/>
      <c r="C61" s="11"/>
      <c r="D61" s="13" t="s">
        <v>32</v>
      </c>
      <c r="E61" s="13">
        <v>0</v>
      </c>
      <c r="F61" s="13">
        <v>0</v>
      </c>
      <c r="G61" s="13">
        <f t="shared" si="0"/>
        <v>0</v>
      </c>
      <c r="H61" s="13">
        <v>0.67</v>
      </c>
      <c r="I61" s="13">
        <v>0.68</v>
      </c>
      <c r="J61" s="13">
        <f t="shared" si="1"/>
        <v>1.0000000000000009E-2</v>
      </c>
      <c r="K61" s="13"/>
      <c r="L61" s="13"/>
      <c r="M61" s="13"/>
      <c r="N61" s="13"/>
      <c r="O61" s="13"/>
    </row>
    <row r="62" spans="1:15" x14ac:dyDescent="0.3">
      <c r="A62" s="11">
        <v>1</v>
      </c>
      <c r="B62" s="11"/>
      <c r="C62" s="11"/>
      <c r="D62" s="13" t="s">
        <v>33</v>
      </c>
      <c r="E62" s="13">
        <v>3.54</v>
      </c>
      <c r="F62" s="13">
        <v>3.51</v>
      </c>
      <c r="G62" s="13">
        <f t="shared" si="0"/>
        <v>-3.0000000000000249E-2</v>
      </c>
      <c r="H62" s="13">
        <v>0.71</v>
      </c>
      <c r="I62" s="13">
        <v>0.71</v>
      </c>
      <c r="J62" s="13">
        <f t="shared" si="1"/>
        <v>0</v>
      </c>
      <c r="K62" s="13"/>
      <c r="L62" s="13"/>
      <c r="M62" s="13"/>
      <c r="N62" s="13"/>
      <c r="O62" s="13"/>
    </row>
    <row r="63" spans="1:15" x14ac:dyDescent="0.3">
      <c r="A63" s="11">
        <v>2</v>
      </c>
      <c r="B63" s="11"/>
      <c r="C63" s="11"/>
      <c r="D63" s="13" t="s">
        <v>33</v>
      </c>
      <c r="E63" s="13">
        <v>3.84</v>
      </c>
      <c r="F63" s="13">
        <v>3.88</v>
      </c>
      <c r="G63" s="13">
        <f t="shared" si="0"/>
        <v>4.0000000000000036E-2</v>
      </c>
      <c r="H63" s="13">
        <v>1.02</v>
      </c>
      <c r="I63" s="13">
        <v>1.02</v>
      </c>
      <c r="J63" s="13">
        <f t="shared" si="1"/>
        <v>0</v>
      </c>
      <c r="K63" s="13"/>
      <c r="L63" s="13"/>
      <c r="M63" s="13"/>
      <c r="N63" s="13"/>
      <c r="O63" s="13"/>
    </row>
    <row r="64" spans="1:15" x14ac:dyDescent="0.3">
      <c r="A64" s="11">
        <v>3</v>
      </c>
      <c r="B64" s="11"/>
      <c r="C64" s="11"/>
      <c r="D64" s="13" t="s">
        <v>33</v>
      </c>
      <c r="E64" s="13">
        <v>1.84</v>
      </c>
      <c r="F64" s="13">
        <v>1.89</v>
      </c>
      <c r="G64" s="13">
        <f t="shared" si="0"/>
        <v>4.9999999999999822E-2</v>
      </c>
      <c r="H64" s="13">
        <v>0.99</v>
      </c>
      <c r="I64" s="13">
        <v>0.98</v>
      </c>
      <c r="J64" s="13">
        <f t="shared" si="1"/>
        <v>-1.0000000000000009E-2</v>
      </c>
      <c r="K64" s="13"/>
      <c r="L64" s="13"/>
      <c r="M64" s="13"/>
      <c r="N64" s="13"/>
      <c r="O64" s="13"/>
    </row>
    <row r="65" spans="1:15" x14ac:dyDescent="0.3">
      <c r="A65" s="14">
        <v>6</v>
      </c>
      <c r="B65" s="14">
        <v>0.95</v>
      </c>
      <c r="C65" s="15">
        <v>100</v>
      </c>
      <c r="D65" s="16" t="s">
        <v>31</v>
      </c>
      <c r="E65" s="16">
        <v>3.95</v>
      </c>
      <c r="F65" s="16">
        <v>3.98</v>
      </c>
      <c r="G65" s="16">
        <f t="shared" si="0"/>
        <v>2.9999999999999805E-2</v>
      </c>
      <c r="H65" s="16">
        <v>0.52</v>
      </c>
      <c r="I65" s="16">
        <v>0.51</v>
      </c>
      <c r="J65" s="16">
        <f t="shared" si="1"/>
        <v>-1.0000000000000009E-2</v>
      </c>
      <c r="K65" s="16">
        <v>1.1000000000000001</v>
      </c>
      <c r="L65" s="16">
        <v>17.07</v>
      </c>
      <c r="M65" s="16">
        <v>5.75</v>
      </c>
      <c r="N65" s="16">
        <v>5.94</v>
      </c>
      <c r="O65" s="16"/>
    </row>
    <row r="66" spans="1:15" x14ac:dyDescent="0.3">
      <c r="A66" s="14">
        <v>5</v>
      </c>
      <c r="B66" s="14"/>
      <c r="C66" s="14"/>
      <c r="D66" s="16" t="s">
        <v>31</v>
      </c>
      <c r="E66" s="16">
        <v>5.2</v>
      </c>
      <c r="F66" s="16">
        <v>5.24</v>
      </c>
      <c r="G66" s="16">
        <f t="shared" si="0"/>
        <v>4.0000000000000036E-2</v>
      </c>
      <c r="H66" s="16">
        <v>-0.2</v>
      </c>
      <c r="I66" s="16">
        <v>-0.2</v>
      </c>
      <c r="J66" s="16">
        <f t="shared" si="1"/>
        <v>0</v>
      </c>
      <c r="K66" s="16"/>
      <c r="L66" s="16"/>
      <c r="M66" s="16"/>
      <c r="N66" s="16"/>
      <c r="O66" s="16"/>
    </row>
    <row r="67" spans="1:15" x14ac:dyDescent="0.3">
      <c r="A67" s="14">
        <v>4</v>
      </c>
      <c r="B67" s="14"/>
      <c r="C67" s="14"/>
      <c r="D67" s="16" t="s">
        <v>31</v>
      </c>
      <c r="E67" s="16">
        <v>5.75</v>
      </c>
      <c r="F67" s="16">
        <v>5.72</v>
      </c>
      <c r="G67" s="16">
        <f t="shared" si="0"/>
        <v>-3.0000000000000249E-2</v>
      </c>
      <c r="H67" s="16">
        <v>-0.26</v>
      </c>
      <c r="I67" s="16">
        <v>-0.24</v>
      </c>
      <c r="J67" s="16">
        <f t="shared" si="1"/>
        <v>-2.0000000000000018E-2</v>
      </c>
      <c r="K67" s="16"/>
      <c r="L67" s="16"/>
      <c r="M67" s="16"/>
      <c r="N67" s="16"/>
      <c r="O67" s="16"/>
    </row>
    <row r="68" spans="1:15" x14ac:dyDescent="0.3">
      <c r="A68" s="14">
        <v>3</v>
      </c>
      <c r="B68" s="14"/>
      <c r="C68" s="14"/>
      <c r="D68" s="16" t="s">
        <v>31</v>
      </c>
      <c r="E68" s="16">
        <v>5.45</v>
      </c>
      <c r="F68" s="16">
        <v>5.45</v>
      </c>
      <c r="G68" s="16">
        <f t="shared" si="0"/>
        <v>0</v>
      </c>
      <c r="H68" s="16">
        <v>-0.53</v>
      </c>
      <c r="I68" s="16">
        <v>-0.51</v>
      </c>
      <c r="J68" s="16">
        <f t="shared" si="1"/>
        <v>-2.0000000000000018E-2</v>
      </c>
      <c r="K68" s="16"/>
      <c r="L68" s="16"/>
      <c r="M68" s="16"/>
      <c r="N68" s="16"/>
      <c r="O68" s="16"/>
    </row>
    <row r="69" spans="1:15" x14ac:dyDescent="0.3">
      <c r="A69" s="14">
        <v>2</v>
      </c>
      <c r="B69" s="14"/>
      <c r="C69" s="14"/>
      <c r="D69" s="16" t="s">
        <v>31</v>
      </c>
      <c r="E69" s="16">
        <v>5.2</v>
      </c>
      <c r="F69" s="16">
        <v>5.15</v>
      </c>
      <c r="G69" s="16">
        <f t="shared" si="0"/>
        <v>-4.9999999999999822E-2</v>
      </c>
      <c r="H69" s="16">
        <v>-0.5</v>
      </c>
      <c r="I69" s="16">
        <v>-0.48</v>
      </c>
      <c r="J69" s="16">
        <f t="shared" si="1"/>
        <v>-2.0000000000000018E-2</v>
      </c>
      <c r="K69" s="16"/>
      <c r="L69" s="16"/>
      <c r="M69" s="16"/>
      <c r="N69" s="16"/>
      <c r="O69" s="16"/>
    </row>
    <row r="70" spans="1:15" x14ac:dyDescent="0.3">
      <c r="A70" s="14">
        <v>1</v>
      </c>
      <c r="B70" s="14"/>
      <c r="C70" s="14"/>
      <c r="D70" s="16" t="s">
        <v>31</v>
      </c>
      <c r="E70" s="16">
        <v>2.98</v>
      </c>
      <c r="F70" s="16">
        <v>3.01</v>
      </c>
      <c r="G70" s="16">
        <f t="shared" si="0"/>
        <v>2.9999999999999805E-2</v>
      </c>
      <c r="H70" s="16">
        <v>0.79</v>
      </c>
      <c r="I70" s="16">
        <v>0.78</v>
      </c>
      <c r="J70" s="16">
        <f t="shared" si="1"/>
        <v>-1.0000000000000009E-2</v>
      </c>
      <c r="K70" s="16"/>
      <c r="L70" s="16"/>
      <c r="M70" s="16"/>
      <c r="N70" s="16"/>
      <c r="O70" s="16"/>
    </row>
    <row r="71" spans="1:15" x14ac:dyDescent="0.3">
      <c r="A71" s="14">
        <v>0</v>
      </c>
      <c r="B71" s="14"/>
      <c r="C71" s="14"/>
      <c r="D71" s="16" t="s">
        <v>32</v>
      </c>
      <c r="E71" s="16">
        <v>0</v>
      </c>
      <c r="F71" s="16">
        <v>0</v>
      </c>
      <c r="G71" s="16">
        <f t="shared" si="0"/>
        <v>0</v>
      </c>
      <c r="H71" s="16">
        <v>0.75</v>
      </c>
      <c r="I71" s="16">
        <v>0.74</v>
      </c>
      <c r="J71" s="16">
        <f t="shared" si="1"/>
        <v>-1.0000000000000009E-2</v>
      </c>
      <c r="K71" s="16"/>
      <c r="L71" s="16"/>
      <c r="M71" s="16"/>
      <c r="N71" s="16"/>
      <c r="O71" s="16"/>
    </row>
    <row r="72" spans="1:15" x14ac:dyDescent="0.3">
      <c r="A72" s="14">
        <v>1</v>
      </c>
      <c r="B72" s="14"/>
      <c r="C72" s="14"/>
      <c r="D72" s="16" t="s">
        <v>33</v>
      </c>
      <c r="E72" s="16">
        <v>1.38</v>
      </c>
      <c r="F72" s="16">
        <v>1.36</v>
      </c>
      <c r="G72" s="16">
        <f t="shared" si="0"/>
        <v>-1.9999999999999796E-2</v>
      </c>
      <c r="H72" s="16">
        <v>0.74</v>
      </c>
      <c r="I72" s="16">
        <v>0.75</v>
      </c>
      <c r="J72" s="16">
        <f t="shared" si="1"/>
        <v>1.0000000000000009E-2</v>
      </c>
      <c r="K72" s="16"/>
      <c r="L72" s="16"/>
      <c r="M72" s="16"/>
      <c r="N72" s="16"/>
      <c r="O72" s="16"/>
    </row>
    <row r="73" spans="1:15" x14ac:dyDescent="0.3">
      <c r="A73" s="14">
        <v>2</v>
      </c>
      <c r="B73" s="14"/>
      <c r="C73" s="14"/>
      <c r="D73" s="16" t="s">
        <v>33</v>
      </c>
      <c r="E73" s="16">
        <v>2.2799999999999998</v>
      </c>
      <c r="F73" s="16">
        <v>2.2599999999999998</v>
      </c>
      <c r="G73" s="16">
        <f t="shared" si="0"/>
        <v>-2.0000000000000018E-2</v>
      </c>
      <c r="H73" s="16">
        <v>-0.7</v>
      </c>
      <c r="I73" s="16">
        <v>-0.68</v>
      </c>
      <c r="J73" s="16">
        <f t="shared" si="1"/>
        <v>-1.9999999999999907E-2</v>
      </c>
      <c r="K73" s="16"/>
      <c r="L73" s="16"/>
      <c r="M73" s="16"/>
      <c r="N73" s="16"/>
      <c r="O73" s="16"/>
    </row>
    <row r="74" spans="1:15" x14ac:dyDescent="0.3">
      <c r="A74" s="14">
        <v>3</v>
      </c>
      <c r="B74" s="14"/>
      <c r="C74" s="14"/>
      <c r="D74" s="16" t="s">
        <v>33</v>
      </c>
      <c r="E74" s="16">
        <v>4.7699999999999996</v>
      </c>
      <c r="F74" s="16">
        <v>4.74</v>
      </c>
      <c r="G74" s="16">
        <f t="shared" si="0"/>
        <v>-2.9999999999999361E-2</v>
      </c>
      <c r="H74" s="16">
        <v>-0.69</v>
      </c>
      <c r="I74" s="16">
        <v>-0.68</v>
      </c>
      <c r="J74" s="16">
        <f t="shared" si="1"/>
        <v>-9.9999999999998979E-3</v>
      </c>
      <c r="K74" s="16"/>
      <c r="L74" s="16"/>
      <c r="M74" s="16"/>
      <c r="N74" s="16"/>
      <c r="O74" s="16"/>
    </row>
    <row r="75" spans="1:15" x14ac:dyDescent="0.3">
      <c r="A75" s="14">
        <v>4</v>
      </c>
      <c r="B75" s="14"/>
      <c r="C75" s="14"/>
      <c r="D75" s="16" t="s">
        <v>33</v>
      </c>
      <c r="E75" s="16">
        <v>5.64</v>
      </c>
      <c r="F75" s="16">
        <v>5.59</v>
      </c>
      <c r="G75" s="16">
        <f t="shared" si="0"/>
        <v>-4.9999999999999822E-2</v>
      </c>
      <c r="H75" s="16">
        <v>-0.69</v>
      </c>
      <c r="I75" s="16">
        <v>-0.67</v>
      </c>
      <c r="J75" s="16">
        <f t="shared" si="1"/>
        <v>-1.9999999999999907E-2</v>
      </c>
      <c r="K75" s="16"/>
      <c r="L75" s="16"/>
      <c r="M75" s="16"/>
      <c r="N75" s="16"/>
      <c r="O75" s="16"/>
    </row>
    <row r="76" spans="1:15" x14ac:dyDescent="0.3">
      <c r="A76" s="14">
        <v>5</v>
      </c>
      <c r="B76" s="14"/>
      <c r="C76" s="14"/>
      <c r="D76" s="16" t="s">
        <v>33</v>
      </c>
      <c r="E76" s="16">
        <v>5.94</v>
      </c>
      <c r="F76" s="16">
        <v>5.9</v>
      </c>
      <c r="G76" s="16">
        <f t="shared" si="0"/>
        <v>-4.0000000000000036E-2</v>
      </c>
      <c r="H76" s="16">
        <v>-0.39</v>
      </c>
      <c r="I76" s="16">
        <v>-0.39</v>
      </c>
      <c r="J76" s="16">
        <f t="shared" si="1"/>
        <v>0</v>
      </c>
      <c r="K76" s="16"/>
      <c r="L76" s="16"/>
      <c r="M76" s="16"/>
      <c r="N76" s="16"/>
      <c r="O76" s="16"/>
    </row>
    <row r="77" spans="1:15" x14ac:dyDescent="0.3">
      <c r="A77" s="14">
        <v>6</v>
      </c>
      <c r="B77" s="14"/>
      <c r="C77" s="14"/>
      <c r="D77" s="16" t="s">
        <v>33</v>
      </c>
      <c r="E77" s="16">
        <v>4.7699999999999996</v>
      </c>
      <c r="F77" s="16">
        <v>4.7699999999999996</v>
      </c>
      <c r="G77" s="16">
        <f t="shared" si="0"/>
        <v>0</v>
      </c>
      <c r="H77" s="16">
        <v>-0.39</v>
      </c>
      <c r="I77" s="16">
        <v>-0.41</v>
      </c>
      <c r="J77" s="16">
        <f t="shared" si="1"/>
        <v>1.9999999999999962E-2</v>
      </c>
      <c r="K77" s="16"/>
      <c r="L77" s="16"/>
      <c r="M77" s="16"/>
      <c r="N77" s="16"/>
      <c r="O77" s="16"/>
    </row>
    <row r="78" spans="1:15" x14ac:dyDescent="0.3">
      <c r="A78" s="14">
        <v>7</v>
      </c>
      <c r="B78" s="14"/>
      <c r="C78" s="14"/>
      <c r="D78" s="16" t="s">
        <v>33</v>
      </c>
      <c r="E78" s="16">
        <v>3.94</v>
      </c>
      <c r="F78" s="16">
        <v>3.9</v>
      </c>
      <c r="G78" s="16">
        <f t="shared" si="0"/>
        <v>-4.0000000000000036E-2</v>
      </c>
      <c r="H78" s="16">
        <v>-0.39</v>
      </c>
      <c r="I78" s="16">
        <v>-0.4</v>
      </c>
      <c r="J78" s="16">
        <f t="shared" si="1"/>
        <v>1.0000000000000009E-2</v>
      </c>
      <c r="K78" s="16"/>
      <c r="L78" s="16"/>
      <c r="M78" s="16"/>
      <c r="N78" s="16"/>
      <c r="O78" s="16"/>
    </row>
    <row r="79" spans="1:15" x14ac:dyDescent="0.3">
      <c r="A79" s="11">
        <v>6</v>
      </c>
      <c r="B79" s="11" t="s">
        <v>36</v>
      </c>
      <c r="C79" s="12">
        <v>107.81</v>
      </c>
      <c r="D79" s="13" t="s">
        <v>31</v>
      </c>
      <c r="E79" s="13">
        <v>4.29</v>
      </c>
      <c r="F79" s="13">
        <v>4.26</v>
      </c>
      <c r="G79" s="13">
        <f t="shared" ref="G79:G142" si="2">ABS(F79)-ABS(E79)</f>
        <v>-3.0000000000000249E-2</v>
      </c>
      <c r="H79" s="13">
        <v>-0.54</v>
      </c>
      <c r="I79" s="13">
        <v>-0.54</v>
      </c>
      <c r="J79" s="13">
        <f t="shared" ref="J79:J142" si="3">ABS(I79)-ABS(H79)</f>
        <v>0</v>
      </c>
      <c r="K79" s="13">
        <v>4.8499999999999996</v>
      </c>
      <c r="L79" s="13">
        <v>14.61</v>
      </c>
      <c r="M79" s="13">
        <v>6.28</v>
      </c>
      <c r="N79" s="13">
        <v>3.54</v>
      </c>
      <c r="O79" s="13"/>
    </row>
    <row r="80" spans="1:15" x14ac:dyDescent="0.3">
      <c r="A80" s="11">
        <v>5</v>
      </c>
      <c r="B80" s="11"/>
      <c r="C80" s="11"/>
      <c r="D80" s="13" t="s">
        <v>31</v>
      </c>
      <c r="E80" s="13">
        <v>5.23</v>
      </c>
      <c r="F80" s="13">
        <v>5.21</v>
      </c>
      <c r="G80" s="13">
        <f t="shared" si="2"/>
        <v>-2.0000000000000462E-2</v>
      </c>
      <c r="H80" s="13">
        <v>-0.68</v>
      </c>
      <c r="I80" s="13">
        <v>-0.67</v>
      </c>
      <c r="J80" s="13">
        <f t="shared" si="3"/>
        <v>-1.0000000000000009E-2</v>
      </c>
      <c r="K80" s="13"/>
      <c r="L80" s="13"/>
      <c r="M80" s="13"/>
      <c r="N80" s="13"/>
      <c r="O80" s="13"/>
    </row>
    <row r="81" spans="1:15" x14ac:dyDescent="0.3">
      <c r="A81" s="11">
        <v>4</v>
      </c>
      <c r="B81" s="11"/>
      <c r="C81" s="11"/>
      <c r="D81" s="13" t="s">
        <v>31</v>
      </c>
      <c r="E81" s="13">
        <v>6.28</v>
      </c>
      <c r="F81" s="13">
        <v>6.27</v>
      </c>
      <c r="G81" s="13">
        <f t="shared" si="2"/>
        <v>-1.0000000000000675E-2</v>
      </c>
      <c r="H81" s="13">
        <v>-0.61</v>
      </c>
      <c r="I81" s="13">
        <v>-0.6</v>
      </c>
      <c r="J81" s="13">
        <f t="shared" si="3"/>
        <v>-1.0000000000000009E-2</v>
      </c>
      <c r="K81" s="13"/>
      <c r="L81" s="13"/>
      <c r="M81" s="13"/>
      <c r="N81" s="13"/>
      <c r="O81" s="13"/>
    </row>
    <row r="82" spans="1:15" x14ac:dyDescent="0.3">
      <c r="A82" s="11">
        <v>3</v>
      </c>
      <c r="B82" s="11"/>
      <c r="C82" s="11"/>
      <c r="D82" s="13" t="s">
        <v>31</v>
      </c>
      <c r="E82" s="13">
        <v>5.98</v>
      </c>
      <c r="F82" s="13">
        <v>5.98</v>
      </c>
      <c r="G82" s="13">
        <f t="shared" si="2"/>
        <v>0</v>
      </c>
      <c r="H82" s="13">
        <v>-0.93</v>
      </c>
      <c r="I82" s="13">
        <v>-0.93</v>
      </c>
      <c r="J82" s="13">
        <f t="shared" si="3"/>
        <v>0</v>
      </c>
      <c r="K82" s="13"/>
      <c r="L82" s="13"/>
      <c r="M82" s="13"/>
      <c r="N82" s="13"/>
      <c r="O82" s="13"/>
    </row>
    <row r="83" spans="1:15" x14ac:dyDescent="0.3">
      <c r="A83" s="11">
        <v>2</v>
      </c>
      <c r="B83" s="11"/>
      <c r="C83" s="11"/>
      <c r="D83" s="13" t="s">
        <v>31</v>
      </c>
      <c r="E83" s="13">
        <v>5.23</v>
      </c>
      <c r="F83" s="13">
        <v>5.24</v>
      </c>
      <c r="G83" s="13">
        <f t="shared" si="2"/>
        <v>9.9999999999997868E-3</v>
      </c>
      <c r="H83" s="13">
        <v>-0.98</v>
      </c>
      <c r="I83" s="13">
        <v>-0.97</v>
      </c>
      <c r="J83" s="13">
        <f t="shared" si="3"/>
        <v>-1.0000000000000009E-2</v>
      </c>
      <c r="K83" s="13"/>
      <c r="L83" s="13"/>
      <c r="M83" s="13"/>
      <c r="N83" s="13"/>
      <c r="O83" s="13"/>
    </row>
    <row r="84" spans="1:15" x14ac:dyDescent="0.3">
      <c r="A84" s="11">
        <v>1</v>
      </c>
      <c r="B84" s="11"/>
      <c r="C84" s="11"/>
      <c r="D84" s="13" t="s">
        <v>31</v>
      </c>
      <c r="E84" s="13">
        <v>1.55</v>
      </c>
      <c r="F84" s="13">
        <v>1.6</v>
      </c>
      <c r="G84" s="13">
        <f t="shared" si="2"/>
        <v>5.0000000000000044E-2</v>
      </c>
      <c r="H84" s="13">
        <v>-0.43</v>
      </c>
      <c r="I84" s="13">
        <v>-0.45</v>
      </c>
      <c r="J84" s="13">
        <f t="shared" si="3"/>
        <v>2.0000000000000018E-2</v>
      </c>
      <c r="K84" s="13"/>
      <c r="L84" s="13"/>
      <c r="M84" s="13"/>
      <c r="N84" s="13"/>
      <c r="O84" s="13"/>
    </row>
    <row r="85" spans="1:15" x14ac:dyDescent="0.3">
      <c r="A85" s="11">
        <v>0</v>
      </c>
      <c r="B85" s="11"/>
      <c r="C85" s="11"/>
      <c r="D85" s="13" t="s">
        <v>32</v>
      </c>
      <c r="E85" s="13">
        <v>0</v>
      </c>
      <c r="F85" s="13">
        <v>0</v>
      </c>
      <c r="G85" s="13">
        <f t="shared" si="2"/>
        <v>0</v>
      </c>
      <c r="H85" s="13">
        <v>-0.48</v>
      </c>
      <c r="I85" s="13">
        <v>-0.48</v>
      </c>
      <c r="J85" s="13">
        <f t="shared" si="3"/>
        <v>0</v>
      </c>
      <c r="K85" s="13"/>
      <c r="L85" s="13"/>
      <c r="M85" s="13"/>
      <c r="N85" s="13"/>
      <c r="O85" s="13"/>
    </row>
    <row r="86" spans="1:15" x14ac:dyDescent="0.3">
      <c r="A86" s="11">
        <v>1</v>
      </c>
      <c r="B86" s="11"/>
      <c r="C86" s="11"/>
      <c r="D86" s="13" t="s">
        <v>33</v>
      </c>
      <c r="E86" s="13">
        <v>1.8</v>
      </c>
      <c r="F86" s="13">
        <v>1.76</v>
      </c>
      <c r="G86" s="13">
        <f t="shared" si="2"/>
        <v>-4.0000000000000036E-2</v>
      </c>
      <c r="H86" s="13">
        <v>0.92</v>
      </c>
      <c r="I86" s="13">
        <v>0.92</v>
      </c>
      <c r="J86" s="13">
        <f t="shared" si="3"/>
        <v>0</v>
      </c>
      <c r="K86" s="13"/>
      <c r="L86" s="13"/>
      <c r="M86" s="13"/>
      <c r="N86" s="13"/>
      <c r="O86" s="13"/>
    </row>
    <row r="87" spans="1:15" x14ac:dyDescent="0.3">
      <c r="A87" s="11">
        <v>2</v>
      </c>
      <c r="B87" s="11"/>
      <c r="C87" s="11"/>
      <c r="D87" s="13" t="s">
        <v>33</v>
      </c>
      <c r="E87" s="13">
        <v>3.24</v>
      </c>
      <c r="F87" s="13">
        <v>3.21</v>
      </c>
      <c r="G87" s="13">
        <f t="shared" si="2"/>
        <v>-3.0000000000000249E-2</v>
      </c>
      <c r="H87" s="13">
        <v>0.92</v>
      </c>
      <c r="I87" s="13">
        <v>0.92</v>
      </c>
      <c r="J87" s="13">
        <f t="shared" si="3"/>
        <v>0</v>
      </c>
      <c r="K87" s="13"/>
      <c r="L87" s="13"/>
      <c r="M87" s="13"/>
      <c r="N87" s="13"/>
      <c r="O87" s="13"/>
    </row>
    <row r="88" spans="1:15" x14ac:dyDescent="0.3">
      <c r="A88" s="11">
        <v>3</v>
      </c>
      <c r="B88" s="11"/>
      <c r="C88" s="11"/>
      <c r="D88" s="13" t="s">
        <v>33</v>
      </c>
      <c r="E88" s="13">
        <v>3.54</v>
      </c>
      <c r="F88" s="13">
        <v>3.53</v>
      </c>
      <c r="G88" s="13">
        <f t="shared" si="2"/>
        <v>-1.0000000000000231E-2</v>
      </c>
      <c r="H88" s="13">
        <v>1.22</v>
      </c>
      <c r="I88" s="13">
        <v>1.24</v>
      </c>
      <c r="J88" s="13">
        <f t="shared" si="3"/>
        <v>2.0000000000000018E-2</v>
      </c>
      <c r="K88" s="13"/>
      <c r="L88" s="13"/>
      <c r="M88" s="13"/>
      <c r="N88" s="13"/>
      <c r="O88" s="13"/>
    </row>
    <row r="89" spans="1:15" x14ac:dyDescent="0.3">
      <c r="A89" s="11">
        <v>4</v>
      </c>
      <c r="B89" s="11"/>
      <c r="C89" s="11"/>
      <c r="D89" s="13" t="s">
        <v>33</v>
      </c>
      <c r="E89" s="13">
        <v>1.8</v>
      </c>
      <c r="F89" s="13">
        <v>1.81</v>
      </c>
      <c r="G89" s="13">
        <f t="shared" si="2"/>
        <v>1.0000000000000009E-2</v>
      </c>
      <c r="H89" s="13">
        <v>1.22</v>
      </c>
      <c r="I89" s="13">
        <v>1.23</v>
      </c>
      <c r="J89" s="13">
        <f t="shared" si="3"/>
        <v>1.0000000000000009E-2</v>
      </c>
      <c r="K89" s="13"/>
      <c r="L89" s="13"/>
      <c r="M89" s="13"/>
      <c r="N89" s="13"/>
      <c r="O89" s="13"/>
    </row>
    <row r="90" spans="1:15" x14ac:dyDescent="0.3">
      <c r="A90" s="11">
        <v>5</v>
      </c>
      <c r="B90" s="11"/>
      <c r="C90" s="11"/>
      <c r="D90" s="13" t="s">
        <v>33</v>
      </c>
      <c r="E90" s="13">
        <v>1.6</v>
      </c>
      <c r="F90" s="13">
        <v>1.58</v>
      </c>
      <c r="G90" s="13">
        <f t="shared" si="2"/>
        <v>-2.0000000000000018E-2</v>
      </c>
      <c r="H90" s="13">
        <v>1.06</v>
      </c>
      <c r="I90" s="13">
        <v>1.08</v>
      </c>
      <c r="J90" s="13">
        <f t="shared" si="3"/>
        <v>2.0000000000000018E-2</v>
      </c>
      <c r="K90" s="13"/>
      <c r="L90" s="13"/>
      <c r="M90" s="13"/>
      <c r="N90" s="13"/>
      <c r="O90" s="13"/>
    </row>
    <row r="91" spans="1:15" x14ac:dyDescent="0.3">
      <c r="A91" s="14">
        <v>4</v>
      </c>
      <c r="B91" s="14">
        <v>2.68</v>
      </c>
      <c r="C91" s="15">
        <v>120</v>
      </c>
      <c r="D91" s="16" t="s">
        <v>31</v>
      </c>
      <c r="E91" s="16">
        <v>3.03</v>
      </c>
      <c r="F91" s="16">
        <v>3.04</v>
      </c>
      <c r="G91" s="16">
        <f t="shared" si="2"/>
        <v>1.0000000000000231E-2</v>
      </c>
      <c r="H91" s="16">
        <v>-0.26</v>
      </c>
      <c r="I91" s="16">
        <v>-0.28000000000000003</v>
      </c>
      <c r="J91" s="16">
        <f t="shared" si="3"/>
        <v>2.0000000000000018E-2</v>
      </c>
      <c r="K91" s="16">
        <v>4.34</v>
      </c>
      <c r="L91" s="16">
        <v>15.22</v>
      </c>
      <c r="M91" s="16">
        <v>4.96</v>
      </c>
      <c r="N91" s="16">
        <v>5.82</v>
      </c>
      <c r="O91" s="16"/>
    </row>
    <row r="92" spans="1:15" x14ac:dyDescent="0.3">
      <c r="A92" s="14">
        <v>3</v>
      </c>
      <c r="B92" s="14"/>
      <c r="C92" s="14"/>
      <c r="D92" s="16" t="s">
        <v>31</v>
      </c>
      <c r="E92" s="16">
        <v>4.96</v>
      </c>
      <c r="F92" s="16">
        <v>4.9400000000000004</v>
      </c>
      <c r="G92" s="16">
        <f t="shared" si="2"/>
        <v>-1.9999999999999574E-2</v>
      </c>
      <c r="H92" s="16">
        <v>0.27</v>
      </c>
      <c r="I92" s="16">
        <v>0.28000000000000003</v>
      </c>
      <c r="J92" s="16">
        <f t="shared" si="3"/>
        <v>1.0000000000000009E-2</v>
      </c>
      <c r="K92" s="16"/>
      <c r="L92" s="16"/>
      <c r="M92" s="16"/>
      <c r="N92" s="16"/>
      <c r="O92" s="16"/>
    </row>
    <row r="93" spans="1:15" x14ac:dyDescent="0.3">
      <c r="A93" s="14">
        <v>2</v>
      </c>
      <c r="B93" s="14"/>
      <c r="C93" s="14"/>
      <c r="D93" s="16" t="s">
        <v>31</v>
      </c>
      <c r="E93" s="16">
        <v>4.67</v>
      </c>
      <c r="F93" s="16">
        <v>4.63</v>
      </c>
      <c r="G93" s="16">
        <f t="shared" si="2"/>
        <v>-4.0000000000000036E-2</v>
      </c>
      <c r="H93" s="16">
        <v>-0.11</v>
      </c>
      <c r="I93" s="16">
        <v>-0.12</v>
      </c>
      <c r="J93" s="16">
        <f t="shared" si="3"/>
        <v>9.999999999999995E-3</v>
      </c>
      <c r="K93" s="16"/>
      <c r="L93" s="16"/>
      <c r="M93" s="16"/>
      <c r="N93" s="16"/>
      <c r="O93" s="16"/>
    </row>
    <row r="94" spans="1:15" x14ac:dyDescent="0.3">
      <c r="A94" s="14">
        <v>1</v>
      </c>
      <c r="B94" s="14"/>
      <c r="C94" s="14"/>
      <c r="D94" s="16" t="s">
        <v>31</v>
      </c>
      <c r="E94" s="16">
        <v>2.54</v>
      </c>
      <c r="F94" s="16">
        <v>2.5</v>
      </c>
      <c r="G94" s="16">
        <f t="shared" si="2"/>
        <v>-4.0000000000000036E-2</v>
      </c>
      <c r="H94" s="16">
        <v>-0.7</v>
      </c>
      <c r="I94" s="16">
        <v>-0.69</v>
      </c>
      <c r="J94" s="16">
        <f t="shared" si="3"/>
        <v>-1.0000000000000009E-2</v>
      </c>
      <c r="K94" s="16"/>
      <c r="L94" s="16"/>
      <c r="M94" s="16"/>
      <c r="N94" s="16"/>
      <c r="O94" s="16"/>
    </row>
    <row r="95" spans="1:15" x14ac:dyDescent="0.3">
      <c r="A95" s="14">
        <v>0</v>
      </c>
      <c r="B95" s="14"/>
      <c r="C95" s="14"/>
      <c r="D95" s="16" t="s">
        <v>32</v>
      </c>
      <c r="E95" s="16">
        <v>0</v>
      </c>
      <c r="F95" s="16">
        <v>0</v>
      </c>
      <c r="G95" s="16">
        <f t="shared" si="2"/>
        <v>0</v>
      </c>
      <c r="H95" s="16">
        <v>-0.98</v>
      </c>
      <c r="I95" s="16">
        <v>-0.99</v>
      </c>
      <c r="J95" s="16">
        <f t="shared" si="3"/>
        <v>1.0000000000000009E-2</v>
      </c>
      <c r="K95" s="16"/>
      <c r="L95" s="16"/>
      <c r="M95" s="16"/>
      <c r="N95" s="16"/>
      <c r="O95" s="16"/>
    </row>
    <row r="96" spans="1:15" x14ac:dyDescent="0.3">
      <c r="A96" s="14">
        <v>1</v>
      </c>
      <c r="B96" s="14"/>
      <c r="C96" s="14"/>
      <c r="D96" s="16" t="s">
        <v>33</v>
      </c>
      <c r="E96" s="16">
        <v>3.72</v>
      </c>
      <c r="F96" s="16">
        <v>3.75</v>
      </c>
      <c r="G96" s="16">
        <f t="shared" si="2"/>
        <v>2.9999999999999805E-2</v>
      </c>
      <c r="H96" s="16">
        <v>-0.8</v>
      </c>
      <c r="I96" s="16">
        <v>-0.78</v>
      </c>
      <c r="J96" s="16">
        <f t="shared" si="3"/>
        <v>-2.0000000000000018E-2</v>
      </c>
      <c r="K96" s="16"/>
      <c r="L96" s="16"/>
      <c r="M96" s="16"/>
      <c r="N96" s="16"/>
      <c r="O96" s="16"/>
    </row>
    <row r="97" spans="1:15" x14ac:dyDescent="0.3">
      <c r="A97" s="14">
        <v>2</v>
      </c>
      <c r="B97" s="14"/>
      <c r="C97" s="14"/>
      <c r="D97" s="16" t="s">
        <v>33</v>
      </c>
      <c r="E97" s="16">
        <v>5.52</v>
      </c>
      <c r="F97" s="16">
        <v>5.55</v>
      </c>
      <c r="G97" s="16">
        <f t="shared" si="2"/>
        <v>3.0000000000000249E-2</v>
      </c>
      <c r="H97" s="16">
        <v>-0.63</v>
      </c>
      <c r="I97" s="16">
        <v>-0.63</v>
      </c>
      <c r="J97" s="16">
        <f t="shared" si="3"/>
        <v>0</v>
      </c>
      <c r="K97" s="16"/>
      <c r="L97" s="16"/>
      <c r="M97" s="16"/>
      <c r="N97" s="16"/>
      <c r="O97" s="16"/>
    </row>
    <row r="98" spans="1:15" x14ac:dyDescent="0.3">
      <c r="A98" s="14">
        <v>3</v>
      </c>
      <c r="B98" s="14"/>
      <c r="C98" s="14"/>
      <c r="D98" s="16" t="s">
        <v>33</v>
      </c>
      <c r="E98" s="16">
        <v>5.82</v>
      </c>
      <c r="F98" s="16">
        <v>5.84</v>
      </c>
      <c r="G98" s="16">
        <f t="shared" si="2"/>
        <v>1.9999999999999574E-2</v>
      </c>
      <c r="H98" s="16">
        <v>-0.3</v>
      </c>
      <c r="I98" s="16">
        <v>-0.31</v>
      </c>
      <c r="J98" s="16">
        <f t="shared" si="3"/>
        <v>1.0000000000000009E-2</v>
      </c>
      <c r="K98" s="16"/>
      <c r="L98" s="16"/>
      <c r="M98" s="16"/>
      <c r="N98" s="16"/>
      <c r="O98" s="16"/>
    </row>
    <row r="99" spans="1:15" x14ac:dyDescent="0.3">
      <c r="A99" s="14">
        <v>4</v>
      </c>
      <c r="B99" s="14"/>
      <c r="C99" s="14"/>
      <c r="D99" s="16" t="s">
        <v>33</v>
      </c>
      <c r="E99" s="16">
        <v>3.83</v>
      </c>
      <c r="F99" s="16">
        <v>3.79</v>
      </c>
      <c r="G99" s="16">
        <f t="shared" si="2"/>
        <v>-4.0000000000000036E-2</v>
      </c>
      <c r="H99" s="16">
        <v>-0.49</v>
      </c>
      <c r="I99" s="16">
        <v>-0.5</v>
      </c>
      <c r="J99" s="16">
        <f t="shared" si="3"/>
        <v>1.0000000000000009E-2</v>
      </c>
      <c r="K99" s="16"/>
      <c r="L99" s="16"/>
      <c r="M99" s="16"/>
      <c r="N99" s="16"/>
      <c r="O99" s="16"/>
    </row>
    <row r="100" spans="1:15" x14ac:dyDescent="0.3">
      <c r="A100" s="11">
        <v>4</v>
      </c>
      <c r="B100" s="11">
        <v>2.0699999999999998</v>
      </c>
      <c r="C100" s="12">
        <v>140</v>
      </c>
      <c r="D100" s="13" t="s">
        <v>31</v>
      </c>
      <c r="E100" s="13">
        <v>1.74</v>
      </c>
      <c r="F100" s="13">
        <v>1.77</v>
      </c>
      <c r="G100" s="13">
        <f t="shared" si="2"/>
        <v>3.0000000000000027E-2</v>
      </c>
      <c r="H100" s="13">
        <v>1.0900000000000001</v>
      </c>
      <c r="I100" s="13">
        <v>1.1100000000000001</v>
      </c>
      <c r="J100" s="13">
        <f t="shared" si="3"/>
        <v>2.0000000000000018E-2</v>
      </c>
      <c r="K100" s="13">
        <v>3.63</v>
      </c>
      <c r="L100" s="13">
        <v>12.68</v>
      </c>
      <c r="M100" s="13">
        <v>3.74</v>
      </c>
      <c r="N100" s="13">
        <v>3.64</v>
      </c>
      <c r="O100" s="13"/>
    </row>
    <row r="101" spans="1:15" x14ac:dyDescent="0.3">
      <c r="A101" s="11">
        <v>3</v>
      </c>
      <c r="B101" s="11"/>
      <c r="C101" s="11"/>
      <c r="D101" s="13" t="s">
        <v>31</v>
      </c>
      <c r="E101" s="13">
        <v>3.74</v>
      </c>
      <c r="F101" s="13">
        <v>3.7</v>
      </c>
      <c r="G101" s="13">
        <f t="shared" si="2"/>
        <v>-4.0000000000000036E-2</v>
      </c>
      <c r="H101" s="13">
        <v>1.08</v>
      </c>
      <c r="I101" s="13">
        <v>1.07</v>
      </c>
      <c r="J101" s="13">
        <f t="shared" si="3"/>
        <v>-1.0000000000000009E-2</v>
      </c>
      <c r="K101" s="13"/>
      <c r="L101" s="13"/>
      <c r="M101" s="13"/>
      <c r="N101" s="13"/>
      <c r="O101" s="13"/>
    </row>
    <row r="102" spans="1:15" x14ac:dyDescent="0.3">
      <c r="A102" s="11">
        <v>2</v>
      </c>
      <c r="B102" s="11"/>
      <c r="C102" s="11"/>
      <c r="D102" s="13" t="s">
        <v>31</v>
      </c>
      <c r="E102" s="13">
        <v>3.44</v>
      </c>
      <c r="F102" s="13">
        <v>3.46</v>
      </c>
      <c r="G102" s="13">
        <f t="shared" si="2"/>
        <v>2.0000000000000018E-2</v>
      </c>
      <c r="H102" s="13">
        <v>0.78</v>
      </c>
      <c r="I102" s="13">
        <v>0.77</v>
      </c>
      <c r="J102" s="13">
        <f t="shared" si="3"/>
        <v>-1.0000000000000009E-2</v>
      </c>
      <c r="K102" s="13"/>
      <c r="L102" s="13"/>
      <c r="M102" s="13"/>
      <c r="N102" s="13"/>
      <c r="O102" s="13"/>
    </row>
    <row r="103" spans="1:15" x14ac:dyDescent="0.3">
      <c r="A103" s="11">
        <v>1</v>
      </c>
      <c r="B103" s="11"/>
      <c r="C103" s="11"/>
      <c r="D103" s="13" t="s">
        <v>31</v>
      </c>
      <c r="E103" s="13">
        <v>1.71</v>
      </c>
      <c r="F103" s="13">
        <v>1.76</v>
      </c>
      <c r="G103" s="13">
        <f t="shared" si="2"/>
        <v>5.0000000000000044E-2</v>
      </c>
      <c r="H103" s="13">
        <v>0.79</v>
      </c>
      <c r="I103" s="13">
        <v>0.81</v>
      </c>
      <c r="J103" s="13">
        <f t="shared" si="3"/>
        <v>2.0000000000000018E-2</v>
      </c>
      <c r="K103" s="13"/>
      <c r="L103" s="13"/>
      <c r="M103" s="13"/>
      <c r="N103" s="13"/>
      <c r="O103" s="13"/>
    </row>
    <row r="104" spans="1:15" x14ac:dyDescent="0.3">
      <c r="A104" s="11">
        <v>0</v>
      </c>
      <c r="B104" s="11"/>
      <c r="C104" s="11"/>
      <c r="D104" s="13" t="s">
        <v>32</v>
      </c>
      <c r="E104" s="13">
        <v>0</v>
      </c>
      <c r="F104" s="13">
        <v>0</v>
      </c>
      <c r="G104" s="13">
        <f t="shared" si="2"/>
        <v>0</v>
      </c>
      <c r="H104" s="13">
        <v>-0.37</v>
      </c>
      <c r="I104" s="13">
        <v>-0.36</v>
      </c>
      <c r="J104" s="13">
        <f t="shared" si="3"/>
        <v>-1.0000000000000009E-2</v>
      </c>
      <c r="K104" s="13"/>
      <c r="L104" s="13"/>
      <c r="M104" s="13"/>
      <c r="N104" s="13"/>
      <c r="O104" s="13"/>
    </row>
    <row r="105" spans="1:15" x14ac:dyDescent="0.3">
      <c r="A105" s="11">
        <v>1</v>
      </c>
      <c r="B105" s="11"/>
      <c r="C105" s="11"/>
      <c r="D105" s="13" t="s">
        <v>33</v>
      </c>
      <c r="E105" s="13">
        <v>2.23</v>
      </c>
      <c r="F105" s="13">
        <v>2.27</v>
      </c>
      <c r="G105" s="13">
        <f t="shared" si="2"/>
        <v>4.0000000000000036E-2</v>
      </c>
      <c r="H105" s="13">
        <v>-0.34</v>
      </c>
      <c r="I105" s="13">
        <v>-0.35</v>
      </c>
      <c r="J105" s="13">
        <f t="shared" si="3"/>
        <v>9.9999999999999534E-3</v>
      </c>
      <c r="K105" s="13"/>
      <c r="L105" s="13"/>
      <c r="M105" s="13"/>
      <c r="N105" s="13"/>
      <c r="O105" s="13"/>
    </row>
    <row r="106" spans="1:15" x14ac:dyDescent="0.3">
      <c r="A106" s="11">
        <v>2</v>
      </c>
      <c r="B106" s="11"/>
      <c r="C106" s="11"/>
      <c r="D106" s="13" t="s">
        <v>33</v>
      </c>
      <c r="E106" s="13">
        <v>2.85</v>
      </c>
      <c r="F106" s="13">
        <v>2.89</v>
      </c>
      <c r="G106" s="13">
        <f t="shared" si="2"/>
        <v>4.0000000000000036E-2</v>
      </c>
      <c r="H106" s="13">
        <v>0.81</v>
      </c>
      <c r="I106" s="13">
        <v>0.79</v>
      </c>
      <c r="J106" s="13">
        <f t="shared" si="3"/>
        <v>-2.0000000000000018E-2</v>
      </c>
      <c r="K106" s="13"/>
      <c r="L106" s="13"/>
      <c r="M106" s="13"/>
      <c r="N106" s="13"/>
      <c r="O106" s="13"/>
    </row>
    <row r="107" spans="1:15" x14ac:dyDescent="0.3">
      <c r="A107" s="11">
        <v>3</v>
      </c>
      <c r="B107" s="11"/>
      <c r="C107" s="11"/>
      <c r="D107" s="13" t="s">
        <v>33</v>
      </c>
      <c r="E107" s="13">
        <v>3.34</v>
      </c>
      <c r="F107" s="13">
        <v>3.37</v>
      </c>
      <c r="G107" s="13">
        <f t="shared" si="2"/>
        <v>3.0000000000000249E-2</v>
      </c>
      <c r="H107" s="13">
        <v>0.83</v>
      </c>
      <c r="I107" s="13">
        <v>0.84</v>
      </c>
      <c r="J107" s="13">
        <f t="shared" si="3"/>
        <v>1.0000000000000009E-2</v>
      </c>
      <c r="K107" s="13"/>
      <c r="L107" s="13"/>
      <c r="M107" s="13"/>
      <c r="N107" s="13"/>
      <c r="O107" s="13"/>
    </row>
    <row r="108" spans="1:15" x14ac:dyDescent="0.3">
      <c r="A108" s="11">
        <v>4</v>
      </c>
      <c r="B108" s="11"/>
      <c r="C108" s="11"/>
      <c r="D108" s="13" t="s">
        <v>33</v>
      </c>
      <c r="E108" s="13">
        <v>3.64</v>
      </c>
      <c r="F108" s="13">
        <v>3.68</v>
      </c>
      <c r="G108" s="13">
        <f t="shared" si="2"/>
        <v>4.0000000000000036E-2</v>
      </c>
      <c r="H108" s="13">
        <v>1.1499999999999999</v>
      </c>
      <c r="I108" s="13">
        <v>1.1499999999999999</v>
      </c>
      <c r="J108" s="13">
        <f t="shared" si="3"/>
        <v>0</v>
      </c>
      <c r="K108" s="13"/>
      <c r="L108" s="13"/>
      <c r="M108" s="13"/>
      <c r="N108" s="13"/>
      <c r="O108" s="13"/>
    </row>
    <row r="109" spans="1:15" x14ac:dyDescent="0.3">
      <c r="A109" s="11">
        <v>5</v>
      </c>
      <c r="B109" s="11"/>
      <c r="C109" s="11"/>
      <c r="D109" s="13" t="s">
        <v>33</v>
      </c>
      <c r="E109" s="13">
        <v>2.85</v>
      </c>
      <c r="F109" s="13">
        <v>2.89</v>
      </c>
      <c r="G109" s="13">
        <f t="shared" si="2"/>
        <v>4.0000000000000036E-2</v>
      </c>
      <c r="H109" s="13">
        <v>1.1100000000000001</v>
      </c>
      <c r="I109" s="13">
        <v>1.1000000000000001</v>
      </c>
      <c r="J109" s="13">
        <f t="shared" si="3"/>
        <v>-1.0000000000000009E-2</v>
      </c>
      <c r="K109" s="13"/>
      <c r="L109" s="13"/>
      <c r="M109" s="13"/>
      <c r="N109" s="13"/>
      <c r="O109" s="13"/>
    </row>
    <row r="110" spans="1:15" x14ac:dyDescent="0.3">
      <c r="A110" s="11">
        <v>6</v>
      </c>
      <c r="B110" s="11"/>
      <c r="C110" s="11"/>
      <c r="D110" s="13" t="s">
        <v>33</v>
      </c>
      <c r="E110" s="13">
        <v>2.27</v>
      </c>
      <c r="F110" s="13">
        <v>2.27</v>
      </c>
      <c r="G110" s="13">
        <f t="shared" si="2"/>
        <v>0</v>
      </c>
      <c r="H110" s="13">
        <v>0.05</v>
      </c>
      <c r="I110" s="13">
        <v>0.05</v>
      </c>
      <c r="J110" s="13">
        <f t="shared" si="3"/>
        <v>0</v>
      </c>
      <c r="K110" s="13"/>
      <c r="L110" s="13"/>
      <c r="M110" s="13"/>
      <c r="N110" s="13"/>
      <c r="O110" s="13"/>
    </row>
    <row r="111" spans="1:15" x14ac:dyDescent="0.3">
      <c r="A111" s="14">
        <v>5</v>
      </c>
      <c r="B111" s="14">
        <v>1.18</v>
      </c>
      <c r="C111" s="15">
        <v>160</v>
      </c>
      <c r="D111" s="16" t="s">
        <v>31</v>
      </c>
      <c r="E111" s="16">
        <v>2.08</v>
      </c>
      <c r="F111" s="16">
        <v>2.13</v>
      </c>
      <c r="G111" s="16">
        <f t="shared" si="2"/>
        <v>4.9999999999999822E-2</v>
      </c>
      <c r="H111" s="16">
        <v>0.87</v>
      </c>
      <c r="I111" s="16">
        <v>0.88</v>
      </c>
      <c r="J111" s="16">
        <f t="shared" si="3"/>
        <v>1.0000000000000009E-2</v>
      </c>
      <c r="K111" s="16">
        <v>1.1299999999999999</v>
      </c>
      <c r="L111" s="16">
        <v>14.03</v>
      </c>
      <c r="M111" s="16">
        <v>4.08</v>
      </c>
      <c r="N111" s="16">
        <v>5.33</v>
      </c>
      <c r="O111" s="16"/>
    </row>
    <row r="112" spans="1:15" x14ac:dyDescent="0.3">
      <c r="A112" s="14">
        <v>4</v>
      </c>
      <c r="B112" s="14"/>
      <c r="C112" s="14"/>
      <c r="D112" s="16" t="s">
        <v>31</v>
      </c>
      <c r="E112" s="16">
        <v>2.64</v>
      </c>
      <c r="F112" s="16">
        <v>2.66</v>
      </c>
      <c r="G112" s="16">
        <f t="shared" si="2"/>
        <v>2.0000000000000018E-2</v>
      </c>
      <c r="H112" s="16">
        <v>0.88</v>
      </c>
      <c r="I112" s="16">
        <v>0.86</v>
      </c>
      <c r="J112" s="16">
        <f t="shared" si="3"/>
        <v>-2.0000000000000018E-2</v>
      </c>
      <c r="K112" s="16"/>
      <c r="L112" s="16"/>
      <c r="M112" s="16"/>
      <c r="N112" s="16"/>
      <c r="O112" s="16"/>
    </row>
    <row r="113" spans="1:15" x14ac:dyDescent="0.3">
      <c r="A113" s="14">
        <v>3</v>
      </c>
      <c r="B113" s="14"/>
      <c r="C113" s="14"/>
      <c r="D113" s="16" t="s">
        <v>31</v>
      </c>
      <c r="E113" s="16">
        <v>4.08</v>
      </c>
      <c r="F113" s="16">
        <v>4.08</v>
      </c>
      <c r="G113" s="16">
        <f t="shared" si="2"/>
        <v>0</v>
      </c>
      <c r="H113" s="16">
        <v>0.86</v>
      </c>
      <c r="I113" s="16">
        <v>0.84</v>
      </c>
      <c r="J113" s="16">
        <f t="shared" si="3"/>
        <v>-2.0000000000000018E-2</v>
      </c>
      <c r="K113" s="16"/>
      <c r="L113" s="16"/>
      <c r="M113" s="16"/>
      <c r="N113" s="16"/>
      <c r="O113" s="16"/>
    </row>
    <row r="114" spans="1:15" x14ac:dyDescent="0.3">
      <c r="A114" s="14">
        <v>2</v>
      </c>
      <c r="B114" s="14"/>
      <c r="C114" s="14"/>
      <c r="D114" s="16" t="s">
        <v>31</v>
      </c>
      <c r="E114" s="16">
        <v>3.78</v>
      </c>
      <c r="F114" s="16">
        <v>3.8</v>
      </c>
      <c r="G114" s="16">
        <f t="shared" si="2"/>
        <v>2.0000000000000018E-2</v>
      </c>
      <c r="H114" s="16">
        <v>0.56000000000000005</v>
      </c>
      <c r="I114" s="16">
        <v>0.56999999999999995</v>
      </c>
      <c r="J114" s="16">
        <f t="shared" si="3"/>
        <v>9.9999999999998979E-3</v>
      </c>
      <c r="K114" s="16"/>
      <c r="L114" s="16"/>
      <c r="M114" s="16"/>
      <c r="N114" s="16"/>
      <c r="O114" s="16"/>
    </row>
    <row r="115" spans="1:15" x14ac:dyDescent="0.3">
      <c r="A115" s="14">
        <v>1</v>
      </c>
      <c r="B115" s="14"/>
      <c r="C115" s="14"/>
      <c r="D115" s="16" t="s">
        <v>31</v>
      </c>
      <c r="E115" s="16">
        <v>2.64</v>
      </c>
      <c r="F115" s="16">
        <v>2.64</v>
      </c>
      <c r="G115" s="16">
        <f t="shared" si="2"/>
        <v>0</v>
      </c>
      <c r="H115" s="16">
        <v>0.57999999999999996</v>
      </c>
      <c r="I115" s="16">
        <v>0.56000000000000005</v>
      </c>
      <c r="J115" s="16">
        <f t="shared" si="3"/>
        <v>-1.9999999999999907E-2</v>
      </c>
      <c r="K115" s="16"/>
      <c r="L115" s="16"/>
      <c r="M115" s="16"/>
      <c r="N115" s="16"/>
      <c r="O115" s="16"/>
    </row>
    <row r="116" spans="1:15" x14ac:dyDescent="0.3">
      <c r="A116" s="14">
        <v>0</v>
      </c>
      <c r="B116" s="14"/>
      <c r="C116" s="14"/>
      <c r="D116" s="16" t="s">
        <v>32</v>
      </c>
      <c r="E116" s="16">
        <v>0</v>
      </c>
      <c r="F116" s="16">
        <v>0</v>
      </c>
      <c r="G116" s="16">
        <f t="shared" si="2"/>
        <v>0</v>
      </c>
      <c r="H116" s="16">
        <v>0.52</v>
      </c>
      <c r="I116" s="16">
        <v>0.52</v>
      </c>
      <c r="J116" s="16">
        <f t="shared" si="3"/>
        <v>0</v>
      </c>
      <c r="K116" s="16"/>
      <c r="L116" s="16"/>
      <c r="M116" s="16"/>
      <c r="N116" s="16"/>
      <c r="O116" s="16"/>
    </row>
    <row r="117" spans="1:15" x14ac:dyDescent="0.3">
      <c r="A117" s="14">
        <v>1</v>
      </c>
      <c r="B117" s="14"/>
      <c r="C117" s="14"/>
      <c r="D117" s="16" t="s">
        <v>33</v>
      </c>
      <c r="E117" s="16">
        <v>2.81</v>
      </c>
      <c r="F117" s="16">
        <v>2.82</v>
      </c>
      <c r="G117" s="16">
        <f t="shared" si="2"/>
        <v>9.9999999999997868E-3</v>
      </c>
      <c r="H117" s="16">
        <v>0.51</v>
      </c>
      <c r="I117" s="16">
        <v>0.52</v>
      </c>
      <c r="J117" s="16">
        <f t="shared" si="3"/>
        <v>1.0000000000000009E-2</v>
      </c>
      <c r="K117" s="16"/>
      <c r="L117" s="16"/>
      <c r="M117" s="16"/>
      <c r="N117" s="16"/>
      <c r="O117" s="16"/>
    </row>
    <row r="118" spans="1:15" x14ac:dyDescent="0.3">
      <c r="A118" s="14">
        <v>2</v>
      </c>
      <c r="B118" s="14"/>
      <c r="C118" s="14"/>
      <c r="D118" s="16" t="s">
        <v>33</v>
      </c>
      <c r="E118" s="16">
        <v>3.48</v>
      </c>
      <c r="F118" s="16">
        <v>3.46</v>
      </c>
      <c r="G118" s="16">
        <f t="shared" si="2"/>
        <v>-2.0000000000000018E-2</v>
      </c>
      <c r="H118" s="16">
        <v>-0.28999999999999998</v>
      </c>
      <c r="I118" s="16">
        <v>-0.3</v>
      </c>
      <c r="J118" s="16">
        <f t="shared" si="3"/>
        <v>1.0000000000000009E-2</v>
      </c>
      <c r="K118" s="16"/>
      <c r="L118" s="16"/>
      <c r="M118" s="16"/>
      <c r="N118" s="16"/>
      <c r="O118" s="16"/>
    </row>
    <row r="119" spans="1:15" x14ac:dyDescent="0.3">
      <c r="A119" s="14">
        <v>3</v>
      </c>
      <c r="B119" s="14"/>
      <c r="C119" s="14"/>
      <c r="D119" s="16" t="s">
        <v>33</v>
      </c>
      <c r="E119" s="16">
        <v>5.03</v>
      </c>
      <c r="F119" s="16">
        <v>5.04</v>
      </c>
      <c r="G119" s="16">
        <f t="shared" si="2"/>
        <v>9.9999999999997868E-3</v>
      </c>
      <c r="H119" s="16">
        <v>-0.28000000000000003</v>
      </c>
      <c r="I119" s="16">
        <v>-0.28999999999999998</v>
      </c>
      <c r="J119" s="16">
        <f t="shared" si="3"/>
        <v>9.9999999999999534E-3</v>
      </c>
      <c r="K119" s="16"/>
      <c r="L119" s="16"/>
      <c r="M119" s="16"/>
      <c r="N119" s="16"/>
      <c r="O119" s="16"/>
    </row>
    <row r="120" spans="1:15" x14ac:dyDescent="0.3">
      <c r="A120" s="14">
        <v>4</v>
      </c>
      <c r="B120" s="14"/>
      <c r="C120" s="14"/>
      <c r="D120" s="16" t="s">
        <v>33</v>
      </c>
      <c r="E120" s="16">
        <v>5.33</v>
      </c>
      <c r="F120" s="16">
        <v>5.33</v>
      </c>
      <c r="G120" s="16">
        <f t="shared" si="2"/>
        <v>0</v>
      </c>
      <c r="H120" s="16">
        <v>0.02</v>
      </c>
      <c r="I120" s="16">
        <v>0.03</v>
      </c>
      <c r="J120" s="16">
        <f t="shared" si="3"/>
        <v>9.9999999999999985E-3</v>
      </c>
      <c r="K120" s="16"/>
      <c r="L120" s="16"/>
      <c r="M120" s="16"/>
      <c r="N120" s="16"/>
      <c r="O120" s="16"/>
    </row>
    <row r="121" spans="1:15" x14ac:dyDescent="0.3">
      <c r="A121" s="14">
        <v>5</v>
      </c>
      <c r="B121" s="14"/>
      <c r="C121" s="14"/>
      <c r="D121" s="16" t="s">
        <v>33</v>
      </c>
      <c r="E121" s="16">
        <v>3.48</v>
      </c>
      <c r="F121" s="16">
        <v>3.5</v>
      </c>
      <c r="G121" s="16">
        <f t="shared" si="2"/>
        <v>2.0000000000000018E-2</v>
      </c>
      <c r="H121" s="16">
        <v>0.01</v>
      </c>
      <c r="I121" s="16">
        <v>0</v>
      </c>
      <c r="J121" s="16">
        <f t="shared" si="3"/>
        <v>-0.01</v>
      </c>
      <c r="K121" s="16"/>
      <c r="L121" s="16"/>
      <c r="M121" s="16"/>
      <c r="N121" s="16"/>
      <c r="O121" s="16"/>
    </row>
    <row r="122" spans="1:15" x14ac:dyDescent="0.3">
      <c r="A122" s="14">
        <v>6</v>
      </c>
      <c r="B122" s="14"/>
      <c r="C122" s="14"/>
      <c r="D122" s="16" t="s">
        <v>33</v>
      </c>
      <c r="E122" s="16">
        <v>3.38</v>
      </c>
      <c r="F122" s="16">
        <v>3.4</v>
      </c>
      <c r="G122" s="16">
        <f t="shared" si="2"/>
        <v>2.0000000000000018E-2</v>
      </c>
      <c r="H122" s="16">
        <v>0.12</v>
      </c>
      <c r="I122" s="16">
        <v>0.14000000000000001</v>
      </c>
      <c r="J122" s="16">
        <f t="shared" si="3"/>
        <v>2.0000000000000018E-2</v>
      </c>
      <c r="K122" s="16"/>
      <c r="L122" s="16"/>
      <c r="M122" s="16"/>
      <c r="N122" s="16"/>
      <c r="O122" s="16"/>
    </row>
    <row r="123" spans="1:15" x14ac:dyDescent="0.3">
      <c r="A123" s="11">
        <v>5</v>
      </c>
      <c r="B123" s="11">
        <v>0.73</v>
      </c>
      <c r="C123" s="12">
        <v>180</v>
      </c>
      <c r="D123" s="13" t="s">
        <v>31</v>
      </c>
      <c r="E123" s="13">
        <v>1.45</v>
      </c>
      <c r="F123" s="13">
        <v>1.42</v>
      </c>
      <c r="G123" s="13">
        <f t="shared" si="2"/>
        <v>-3.0000000000000027E-2</v>
      </c>
      <c r="H123" s="13">
        <v>1.27</v>
      </c>
      <c r="I123" s="13">
        <v>1.29</v>
      </c>
      <c r="J123" s="13">
        <f t="shared" si="3"/>
        <v>2.0000000000000018E-2</v>
      </c>
      <c r="K123" s="13">
        <v>3.71</v>
      </c>
      <c r="L123" s="13">
        <v>14.33</v>
      </c>
      <c r="M123" s="13">
        <v>3.45</v>
      </c>
      <c r="N123" s="13">
        <v>5.79</v>
      </c>
      <c r="O123" s="13"/>
    </row>
    <row r="124" spans="1:15" x14ac:dyDescent="0.3">
      <c r="A124" s="11">
        <v>4</v>
      </c>
      <c r="B124" s="11"/>
      <c r="C124" s="11"/>
      <c r="D124" s="13" t="s">
        <v>31</v>
      </c>
      <c r="E124" s="13">
        <v>2.93</v>
      </c>
      <c r="F124" s="13">
        <v>2.9</v>
      </c>
      <c r="G124" s="13">
        <f t="shared" si="2"/>
        <v>-3.0000000000000249E-2</v>
      </c>
      <c r="H124" s="13">
        <v>1.28</v>
      </c>
      <c r="I124" s="13">
        <v>1.28</v>
      </c>
      <c r="J124" s="13">
        <f t="shared" si="3"/>
        <v>0</v>
      </c>
      <c r="K124" s="13"/>
      <c r="L124" s="13"/>
      <c r="M124" s="13"/>
      <c r="N124" s="13"/>
      <c r="O124" s="13"/>
    </row>
    <row r="125" spans="1:15" x14ac:dyDescent="0.3">
      <c r="A125" s="11">
        <v>3</v>
      </c>
      <c r="B125" s="11"/>
      <c r="C125" s="11"/>
      <c r="D125" s="13" t="s">
        <v>31</v>
      </c>
      <c r="E125" s="13">
        <v>3.45</v>
      </c>
      <c r="F125" s="13">
        <v>3.49</v>
      </c>
      <c r="G125" s="13">
        <f t="shared" si="2"/>
        <v>4.0000000000000036E-2</v>
      </c>
      <c r="H125" s="13">
        <v>1.28</v>
      </c>
      <c r="I125" s="13">
        <v>1.28</v>
      </c>
      <c r="J125" s="13">
        <f t="shared" si="3"/>
        <v>0</v>
      </c>
      <c r="K125" s="13"/>
      <c r="L125" s="13"/>
      <c r="M125" s="13"/>
      <c r="N125" s="13"/>
      <c r="O125" s="13"/>
    </row>
    <row r="126" spans="1:15" x14ac:dyDescent="0.3">
      <c r="A126" s="11">
        <v>2</v>
      </c>
      <c r="B126" s="11"/>
      <c r="C126" s="11"/>
      <c r="D126" s="13" t="s">
        <v>31</v>
      </c>
      <c r="E126" s="13">
        <v>3.15</v>
      </c>
      <c r="F126" s="13">
        <v>3.2</v>
      </c>
      <c r="G126" s="13">
        <f t="shared" si="2"/>
        <v>5.0000000000000266E-2</v>
      </c>
      <c r="H126" s="13">
        <v>0.98</v>
      </c>
      <c r="I126" s="13">
        <v>0.98</v>
      </c>
      <c r="J126" s="13">
        <f t="shared" si="3"/>
        <v>0</v>
      </c>
      <c r="K126" s="13"/>
      <c r="L126" s="13"/>
      <c r="M126" s="13"/>
      <c r="N126" s="13"/>
      <c r="O126" s="13"/>
    </row>
    <row r="127" spans="1:15" x14ac:dyDescent="0.3">
      <c r="A127" s="11">
        <v>1</v>
      </c>
      <c r="B127" s="11"/>
      <c r="C127" s="11"/>
      <c r="D127" s="13" t="s">
        <v>31</v>
      </c>
      <c r="E127" s="13">
        <v>2.93</v>
      </c>
      <c r="F127" s="13">
        <v>2.96</v>
      </c>
      <c r="G127" s="13">
        <f t="shared" si="2"/>
        <v>2.9999999999999805E-2</v>
      </c>
      <c r="H127" s="13">
        <v>0.98</v>
      </c>
      <c r="I127" s="13">
        <v>0.99</v>
      </c>
      <c r="J127" s="13">
        <f t="shared" si="3"/>
        <v>1.0000000000000009E-2</v>
      </c>
      <c r="K127" s="13"/>
      <c r="L127" s="13"/>
      <c r="M127" s="13"/>
      <c r="N127" s="13"/>
      <c r="O127" s="13"/>
    </row>
    <row r="128" spans="1:15" x14ac:dyDescent="0.3">
      <c r="A128" s="11">
        <v>0</v>
      </c>
      <c r="B128" s="11"/>
      <c r="C128" s="11"/>
      <c r="D128" s="13" t="s">
        <v>32</v>
      </c>
      <c r="E128" s="13">
        <v>0</v>
      </c>
      <c r="F128" s="13">
        <v>0</v>
      </c>
      <c r="G128" s="13">
        <f t="shared" si="2"/>
        <v>0</v>
      </c>
      <c r="H128" s="13">
        <v>0.97</v>
      </c>
      <c r="I128" s="13">
        <v>0.96</v>
      </c>
      <c r="J128" s="13">
        <f t="shared" si="3"/>
        <v>-1.0000000000000009E-2</v>
      </c>
      <c r="K128" s="13"/>
      <c r="L128" s="13"/>
      <c r="M128" s="13"/>
      <c r="N128" s="13"/>
      <c r="O128" s="13"/>
    </row>
    <row r="129" spans="1:15" x14ac:dyDescent="0.3">
      <c r="A129" s="11">
        <v>1</v>
      </c>
      <c r="B129" s="11"/>
      <c r="C129" s="11"/>
      <c r="D129" s="13" t="s">
        <v>33</v>
      </c>
      <c r="E129" s="13">
        <v>1</v>
      </c>
      <c r="F129" s="13">
        <v>0.97</v>
      </c>
      <c r="G129" s="13">
        <f t="shared" si="2"/>
        <v>-3.0000000000000027E-2</v>
      </c>
      <c r="H129" s="13">
        <v>-0.56999999999999995</v>
      </c>
      <c r="I129" s="13">
        <v>-0.56000000000000005</v>
      </c>
      <c r="J129" s="13">
        <f t="shared" si="3"/>
        <v>-9.9999999999998979E-3</v>
      </c>
      <c r="K129" s="13"/>
      <c r="L129" s="13"/>
      <c r="M129" s="13"/>
      <c r="N129" s="13"/>
      <c r="O129" s="13"/>
    </row>
    <row r="130" spans="1:15" x14ac:dyDescent="0.3">
      <c r="A130" s="11">
        <v>2</v>
      </c>
      <c r="B130" s="11"/>
      <c r="C130" s="11"/>
      <c r="D130" s="13" t="s">
        <v>33</v>
      </c>
      <c r="E130" s="13">
        <v>4.93</v>
      </c>
      <c r="F130" s="13">
        <v>4.9800000000000004</v>
      </c>
      <c r="G130" s="13">
        <f t="shared" si="2"/>
        <v>5.0000000000000711E-2</v>
      </c>
      <c r="H130" s="13">
        <v>-0.57999999999999996</v>
      </c>
      <c r="I130" s="13">
        <v>-0.56999999999999995</v>
      </c>
      <c r="J130" s="13">
        <f t="shared" si="3"/>
        <v>-1.0000000000000009E-2</v>
      </c>
      <c r="K130" s="13"/>
      <c r="L130" s="13"/>
      <c r="M130" s="13"/>
      <c r="N130" s="13"/>
      <c r="O130" s="13"/>
    </row>
    <row r="131" spans="1:15" x14ac:dyDescent="0.3">
      <c r="A131" s="11">
        <v>3</v>
      </c>
      <c r="B131" s="11"/>
      <c r="C131" s="11"/>
      <c r="D131" s="13" t="s">
        <v>33</v>
      </c>
      <c r="E131" s="13">
        <v>5.49</v>
      </c>
      <c r="F131" s="13">
        <v>5.5</v>
      </c>
      <c r="G131" s="13">
        <f t="shared" si="2"/>
        <v>9.9999999999997868E-3</v>
      </c>
      <c r="H131" s="13">
        <v>-0.57999999999999996</v>
      </c>
      <c r="I131" s="13">
        <v>-0.57999999999999996</v>
      </c>
      <c r="J131" s="13">
        <f t="shared" si="3"/>
        <v>0</v>
      </c>
      <c r="K131" s="13"/>
      <c r="L131" s="13"/>
      <c r="M131" s="13"/>
      <c r="N131" s="13"/>
      <c r="O131" s="13"/>
    </row>
    <row r="132" spans="1:15" x14ac:dyDescent="0.3">
      <c r="A132" s="11">
        <v>4</v>
      </c>
      <c r="B132" s="11"/>
      <c r="C132" s="11"/>
      <c r="D132" s="13" t="s">
        <v>33</v>
      </c>
      <c r="E132" s="13">
        <v>5.79</v>
      </c>
      <c r="F132" s="13">
        <v>5.77</v>
      </c>
      <c r="G132" s="13">
        <f t="shared" si="2"/>
        <v>-2.0000000000000462E-2</v>
      </c>
      <c r="H132" s="13">
        <v>-0.28000000000000003</v>
      </c>
      <c r="I132" s="13">
        <v>-0.27</v>
      </c>
      <c r="J132" s="13">
        <f t="shared" si="3"/>
        <v>-1.0000000000000009E-2</v>
      </c>
      <c r="K132" s="13"/>
      <c r="L132" s="13"/>
      <c r="M132" s="13"/>
      <c r="N132" s="13"/>
      <c r="O132" s="13"/>
    </row>
    <row r="133" spans="1:15" x14ac:dyDescent="0.3">
      <c r="A133" s="11">
        <v>5</v>
      </c>
      <c r="B133" s="11"/>
      <c r="C133" s="11"/>
      <c r="D133" s="13" t="s">
        <v>33</v>
      </c>
      <c r="E133" s="13">
        <v>4.93</v>
      </c>
      <c r="F133" s="13">
        <v>4.9000000000000004</v>
      </c>
      <c r="G133" s="13">
        <f t="shared" si="2"/>
        <v>-2.9999999999999361E-2</v>
      </c>
      <c r="H133" s="13">
        <v>-0.28000000000000003</v>
      </c>
      <c r="I133" s="13">
        <v>-0.27</v>
      </c>
      <c r="J133" s="13">
        <f t="shared" si="3"/>
        <v>-1.0000000000000009E-2</v>
      </c>
      <c r="K133" s="13"/>
      <c r="L133" s="13"/>
      <c r="M133" s="13"/>
      <c r="N133" s="13"/>
      <c r="O133" s="13"/>
    </row>
    <row r="134" spans="1:15" x14ac:dyDescent="0.3">
      <c r="A134" s="11">
        <v>6</v>
      </c>
      <c r="B134" s="11"/>
      <c r="C134" s="11"/>
      <c r="D134" s="13" t="s">
        <v>33</v>
      </c>
      <c r="E134" s="13">
        <v>3.79</v>
      </c>
      <c r="F134" s="13">
        <v>3.8</v>
      </c>
      <c r="G134" s="13">
        <f t="shared" si="2"/>
        <v>9.9999999999997868E-3</v>
      </c>
      <c r="H134" s="13">
        <v>-0.28000000000000003</v>
      </c>
      <c r="I134" s="13">
        <v>-0.28999999999999998</v>
      </c>
      <c r="J134" s="13">
        <f t="shared" si="3"/>
        <v>9.9999999999999534E-3</v>
      </c>
      <c r="K134" s="13"/>
      <c r="L134" s="13"/>
      <c r="M134" s="13"/>
      <c r="N134" s="13"/>
      <c r="O134" s="13"/>
    </row>
    <row r="135" spans="1:15" x14ac:dyDescent="0.3">
      <c r="A135" s="14">
        <v>3</v>
      </c>
      <c r="B135" s="14">
        <v>0.92</v>
      </c>
      <c r="C135" s="15">
        <v>200</v>
      </c>
      <c r="D135" s="16" t="s">
        <v>31</v>
      </c>
      <c r="E135" s="16">
        <v>3.91</v>
      </c>
      <c r="F135" s="16">
        <v>3.89</v>
      </c>
      <c r="G135" s="16">
        <f t="shared" si="2"/>
        <v>-2.0000000000000018E-2</v>
      </c>
      <c r="H135" s="16">
        <v>0.97</v>
      </c>
      <c r="I135" s="16">
        <v>0.96</v>
      </c>
      <c r="J135" s="16">
        <f t="shared" si="3"/>
        <v>-1.0000000000000009E-2</v>
      </c>
      <c r="K135" s="16">
        <v>0.46</v>
      </c>
      <c r="L135" s="16">
        <v>12.53</v>
      </c>
      <c r="M135" s="16">
        <v>3.91</v>
      </c>
      <c r="N135" s="16">
        <v>5.82</v>
      </c>
      <c r="O135" s="16"/>
    </row>
    <row r="136" spans="1:15" x14ac:dyDescent="0.3">
      <c r="A136" s="14">
        <v>2</v>
      </c>
      <c r="B136" s="14"/>
      <c r="C136" s="14"/>
      <c r="D136" s="16" t="s">
        <v>31</v>
      </c>
      <c r="E136" s="16">
        <v>3.61</v>
      </c>
      <c r="F136" s="16">
        <v>3.59</v>
      </c>
      <c r="G136" s="16">
        <f t="shared" si="2"/>
        <v>-2.0000000000000018E-2</v>
      </c>
      <c r="H136" s="16">
        <v>0.67</v>
      </c>
      <c r="I136" s="16">
        <v>0.67</v>
      </c>
      <c r="J136" s="16">
        <f t="shared" si="3"/>
        <v>0</v>
      </c>
      <c r="K136" s="16"/>
      <c r="L136" s="16"/>
      <c r="M136" s="16"/>
      <c r="N136" s="16"/>
      <c r="O136" s="16"/>
    </row>
    <row r="137" spans="1:15" x14ac:dyDescent="0.3">
      <c r="A137" s="14">
        <v>1</v>
      </c>
      <c r="B137" s="14"/>
      <c r="C137" s="14"/>
      <c r="D137" s="16" t="s">
        <v>31</v>
      </c>
      <c r="E137" s="16">
        <v>3.16</v>
      </c>
      <c r="F137" s="16">
        <v>3.2</v>
      </c>
      <c r="G137" s="16">
        <f t="shared" si="2"/>
        <v>4.0000000000000036E-2</v>
      </c>
      <c r="H137" s="16">
        <v>0.67</v>
      </c>
      <c r="I137" s="16">
        <v>0.65</v>
      </c>
      <c r="J137" s="16">
        <f t="shared" si="3"/>
        <v>-2.0000000000000018E-2</v>
      </c>
      <c r="K137" s="16"/>
      <c r="L137" s="16"/>
      <c r="M137" s="16"/>
      <c r="N137" s="16"/>
      <c r="O137" s="16"/>
    </row>
    <row r="138" spans="1:15" x14ac:dyDescent="0.3">
      <c r="A138" s="14">
        <v>0</v>
      </c>
      <c r="B138" s="14"/>
      <c r="C138" s="14"/>
      <c r="D138" s="16" t="s">
        <v>32</v>
      </c>
      <c r="E138" s="16">
        <v>0</v>
      </c>
      <c r="F138" s="16">
        <v>0</v>
      </c>
      <c r="G138" s="16">
        <f t="shared" si="2"/>
        <v>0</v>
      </c>
      <c r="H138" s="16">
        <v>0.78</v>
      </c>
      <c r="I138" s="16">
        <v>0.79</v>
      </c>
      <c r="J138" s="16">
        <f t="shared" si="3"/>
        <v>1.0000000000000009E-2</v>
      </c>
      <c r="K138" s="16"/>
      <c r="L138" s="16"/>
      <c r="M138" s="16"/>
      <c r="N138" s="16"/>
      <c r="O138" s="16"/>
    </row>
    <row r="139" spans="1:15" x14ac:dyDescent="0.3">
      <c r="A139" s="14">
        <v>1</v>
      </c>
      <c r="B139" s="14"/>
      <c r="C139" s="14"/>
      <c r="D139" s="16" t="s">
        <v>33</v>
      </c>
      <c r="E139" s="16">
        <v>3.13</v>
      </c>
      <c r="F139" s="16">
        <v>3.09</v>
      </c>
      <c r="G139" s="16">
        <f t="shared" si="2"/>
        <v>-4.0000000000000036E-2</v>
      </c>
      <c r="H139" s="16">
        <v>0.75</v>
      </c>
      <c r="I139" s="16">
        <v>0.76</v>
      </c>
      <c r="J139" s="16">
        <f t="shared" si="3"/>
        <v>1.0000000000000009E-2</v>
      </c>
      <c r="K139" s="16"/>
      <c r="L139" s="16"/>
      <c r="M139" s="16"/>
      <c r="N139" s="16"/>
      <c r="O139" s="16"/>
    </row>
    <row r="140" spans="1:15" x14ac:dyDescent="0.3">
      <c r="A140" s="14">
        <v>2</v>
      </c>
      <c r="B140" s="14"/>
      <c r="C140" s="14"/>
      <c r="D140" s="16" t="s">
        <v>33</v>
      </c>
      <c r="E140" s="16">
        <v>4.5</v>
      </c>
      <c r="F140" s="16">
        <v>4.5199999999999996</v>
      </c>
      <c r="G140" s="16">
        <f t="shared" si="2"/>
        <v>1.9999999999999574E-2</v>
      </c>
      <c r="H140" s="16">
        <v>-0.6</v>
      </c>
      <c r="I140" s="16">
        <v>-0.59</v>
      </c>
      <c r="J140" s="16">
        <f t="shared" si="3"/>
        <v>-1.0000000000000009E-2</v>
      </c>
      <c r="K140" s="16"/>
      <c r="L140" s="16"/>
      <c r="M140" s="16"/>
      <c r="N140" s="16"/>
      <c r="O140" s="16"/>
    </row>
    <row r="141" spans="1:15" x14ac:dyDescent="0.3">
      <c r="A141" s="14">
        <v>3</v>
      </c>
      <c r="B141" s="14"/>
      <c r="C141" s="14"/>
      <c r="D141" s="16" t="s">
        <v>33</v>
      </c>
      <c r="E141" s="16">
        <v>5.52</v>
      </c>
      <c r="F141" s="16">
        <v>5.51</v>
      </c>
      <c r="G141" s="16">
        <f t="shared" si="2"/>
        <v>-9.9999999999997868E-3</v>
      </c>
      <c r="H141" s="16">
        <v>-0.6</v>
      </c>
      <c r="I141" s="16">
        <v>-0.59</v>
      </c>
      <c r="J141" s="16">
        <f t="shared" si="3"/>
        <v>-1.0000000000000009E-2</v>
      </c>
      <c r="K141" s="16"/>
      <c r="L141" s="16"/>
      <c r="M141" s="16"/>
      <c r="N141" s="16"/>
      <c r="O141" s="16"/>
    </row>
    <row r="142" spans="1:15" x14ac:dyDescent="0.3">
      <c r="A142" s="14">
        <v>4</v>
      </c>
      <c r="B142" s="14"/>
      <c r="C142" s="14"/>
      <c r="D142" s="16" t="s">
        <v>33</v>
      </c>
      <c r="E142" s="16">
        <v>5.82</v>
      </c>
      <c r="F142" s="16">
        <v>5.79</v>
      </c>
      <c r="G142" s="16">
        <f t="shared" si="2"/>
        <v>-3.0000000000000249E-2</v>
      </c>
      <c r="H142" s="16">
        <v>-0.3</v>
      </c>
      <c r="I142" s="16">
        <v>-0.28000000000000003</v>
      </c>
      <c r="J142" s="16">
        <f t="shared" si="3"/>
        <v>-1.9999999999999962E-2</v>
      </c>
      <c r="K142" s="16"/>
      <c r="L142" s="16"/>
      <c r="M142" s="16"/>
      <c r="N142" s="16"/>
      <c r="O142" s="16"/>
    </row>
    <row r="143" spans="1:15" x14ac:dyDescent="0.3">
      <c r="A143" s="14">
        <v>5</v>
      </c>
      <c r="B143" s="14"/>
      <c r="C143" s="14"/>
      <c r="D143" s="16" t="s">
        <v>33</v>
      </c>
      <c r="E143" s="16">
        <v>4.5</v>
      </c>
      <c r="F143" s="16">
        <v>4.4800000000000004</v>
      </c>
      <c r="G143" s="16">
        <f t="shared" ref="G143:G206" si="4">ABS(F143)-ABS(E143)</f>
        <v>-1.9999999999999574E-2</v>
      </c>
      <c r="H143" s="16">
        <v>-0.3</v>
      </c>
      <c r="I143" s="16">
        <v>-0.32</v>
      </c>
      <c r="J143" s="16">
        <f t="shared" ref="J143:J206" si="5">ABS(I143)-ABS(H143)</f>
        <v>2.0000000000000018E-2</v>
      </c>
      <c r="K143" s="16"/>
      <c r="L143" s="16"/>
      <c r="M143" s="16"/>
      <c r="N143" s="16"/>
      <c r="O143" s="16"/>
    </row>
    <row r="144" spans="1:15" x14ac:dyDescent="0.3">
      <c r="A144" s="14">
        <v>6</v>
      </c>
      <c r="B144" s="14"/>
      <c r="C144" s="14"/>
      <c r="D144" s="16" t="s">
        <v>33</v>
      </c>
      <c r="E144" s="16">
        <v>4.01</v>
      </c>
      <c r="F144" s="16">
        <v>3.99</v>
      </c>
      <c r="G144" s="16">
        <f t="shared" si="4"/>
        <v>-1.9999999999999574E-2</v>
      </c>
      <c r="H144" s="16">
        <v>0.18</v>
      </c>
      <c r="I144" s="16">
        <v>0.19</v>
      </c>
      <c r="J144" s="16">
        <f t="shared" si="5"/>
        <v>1.0000000000000009E-2</v>
      </c>
      <c r="K144" s="16"/>
      <c r="L144" s="16"/>
      <c r="M144" s="16"/>
      <c r="N144" s="16"/>
      <c r="O144" s="16"/>
    </row>
    <row r="145" spans="1:15" x14ac:dyDescent="0.3">
      <c r="A145" s="11">
        <v>6</v>
      </c>
      <c r="B145" s="11">
        <v>0.96</v>
      </c>
      <c r="C145" s="12">
        <v>220</v>
      </c>
      <c r="D145" s="13" t="s">
        <v>31</v>
      </c>
      <c r="E145" s="13">
        <v>4.21</v>
      </c>
      <c r="F145" s="13">
        <v>4.2300000000000004</v>
      </c>
      <c r="G145" s="13">
        <f t="shared" si="4"/>
        <v>2.0000000000000462E-2</v>
      </c>
      <c r="H145" s="13">
        <v>0.21</v>
      </c>
      <c r="I145" s="13">
        <v>0.2</v>
      </c>
      <c r="J145" s="13">
        <f t="shared" si="5"/>
        <v>-9.9999999999999811E-3</v>
      </c>
      <c r="K145" s="13">
        <v>0.92</v>
      </c>
      <c r="L145" s="13">
        <v>16.62</v>
      </c>
      <c r="M145" s="13">
        <v>5.9</v>
      </c>
      <c r="N145" s="13">
        <v>5.31</v>
      </c>
      <c r="O145" s="13"/>
    </row>
    <row r="146" spans="1:15" x14ac:dyDescent="0.3">
      <c r="A146" s="11">
        <v>5</v>
      </c>
      <c r="B146" s="11"/>
      <c r="C146" s="11"/>
      <c r="D146" s="13" t="s">
        <v>31</v>
      </c>
      <c r="E146" s="13">
        <v>4.59</v>
      </c>
      <c r="F146" s="13">
        <v>4.54</v>
      </c>
      <c r="G146" s="13">
        <f t="shared" si="4"/>
        <v>-4.9999999999999822E-2</v>
      </c>
      <c r="H146" s="13">
        <v>-0.36</v>
      </c>
      <c r="I146" s="13">
        <v>-0.34</v>
      </c>
      <c r="J146" s="13">
        <f t="shared" si="5"/>
        <v>-1.9999999999999962E-2</v>
      </c>
      <c r="K146" s="13"/>
      <c r="L146" s="13"/>
      <c r="M146" s="13"/>
      <c r="N146" s="13"/>
      <c r="O146" s="13"/>
    </row>
    <row r="147" spans="1:15" x14ac:dyDescent="0.3">
      <c r="A147" s="11">
        <v>4</v>
      </c>
      <c r="B147" s="11"/>
      <c r="C147" s="11"/>
      <c r="D147" s="13" t="s">
        <v>31</v>
      </c>
      <c r="E147" s="13">
        <v>5.9</v>
      </c>
      <c r="F147" s="13">
        <v>5.88</v>
      </c>
      <c r="G147" s="13">
        <f t="shared" si="4"/>
        <v>-2.0000000000000462E-2</v>
      </c>
      <c r="H147" s="13">
        <v>-0.36</v>
      </c>
      <c r="I147" s="13">
        <v>-0.35</v>
      </c>
      <c r="J147" s="13">
        <f t="shared" si="5"/>
        <v>-1.0000000000000009E-2</v>
      </c>
      <c r="K147" s="13"/>
      <c r="L147" s="13"/>
      <c r="M147" s="13"/>
      <c r="N147" s="13"/>
      <c r="O147" s="13"/>
    </row>
    <row r="148" spans="1:15" x14ac:dyDescent="0.3">
      <c r="A148" s="11">
        <v>3</v>
      </c>
      <c r="B148" s="11"/>
      <c r="C148" s="11"/>
      <c r="D148" s="13" t="s">
        <v>31</v>
      </c>
      <c r="E148" s="13">
        <v>5.6</v>
      </c>
      <c r="F148" s="13">
        <v>5.65</v>
      </c>
      <c r="G148" s="13">
        <f t="shared" si="4"/>
        <v>5.0000000000000711E-2</v>
      </c>
      <c r="H148" s="13">
        <v>-0.66</v>
      </c>
      <c r="I148" s="13">
        <v>-0.66</v>
      </c>
      <c r="J148" s="13">
        <f t="shared" si="5"/>
        <v>0</v>
      </c>
      <c r="K148" s="13"/>
      <c r="L148" s="13"/>
      <c r="M148" s="13"/>
      <c r="N148" s="13"/>
      <c r="O148" s="13"/>
    </row>
    <row r="149" spans="1:15" x14ac:dyDescent="0.3">
      <c r="A149" s="11">
        <v>2</v>
      </c>
      <c r="B149" s="11"/>
      <c r="C149" s="11"/>
      <c r="D149" s="13" t="s">
        <v>31</v>
      </c>
      <c r="E149" s="13">
        <v>4.59</v>
      </c>
      <c r="F149" s="13">
        <v>4.58</v>
      </c>
      <c r="G149" s="13">
        <f t="shared" si="4"/>
        <v>-9.9999999999997868E-3</v>
      </c>
      <c r="H149" s="13">
        <v>-0.66</v>
      </c>
      <c r="I149" s="13">
        <v>-0.66</v>
      </c>
      <c r="J149" s="13">
        <f t="shared" si="5"/>
        <v>0</v>
      </c>
      <c r="K149" s="13"/>
      <c r="L149" s="13"/>
      <c r="M149" s="13"/>
      <c r="N149" s="13"/>
      <c r="O149" s="13"/>
    </row>
    <row r="150" spans="1:15" x14ac:dyDescent="0.3">
      <c r="A150" s="11">
        <v>1</v>
      </c>
      <c r="B150" s="11"/>
      <c r="C150" s="11"/>
      <c r="D150" s="13" t="s">
        <v>31</v>
      </c>
      <c r="E150" s="13">
        <v>3.68</v>
      </c>
      <c r="F150" s="13">
        <v>3.7</v>
      </c>
      <c r="G150" s="13">
        <f t="shared" si="4"/>
        <v>2.0000000000000018E-2</v>
      </c>
      <c r="H150" s="13">
        <v>0.73</v>
      </c>
      <c r="I150" s="13">
        <v>0.72</v>
      </c>
      <c r="J150" s="13">
        <f t="shared" si="5"/>
        <v>-1.0000000000000009E-2</v>
      </c>
      <c r="K150" s="13"/>
      <c r="L150" s="13"/>
      <c r="M150" s="13"/>
      <c r="N150" s="13"/>
      <c r="O150" s="13"/>
    </row>
    <row r="151" spans="1:15" x14ac:dyDescent="0.3">
      <c r="A151" s="11">
        <v>0</v>
      </c>
      <c r="B151" s="11"/>
      <c r="C151" s="11"/>
      <c r="D151" s="13" t="s">
        <v>32</v>
      </c>
      <c r="E151" s="13">
        <v>0</v>
      </c>
      <c r="F151" s="13">
        <v>0</v>
      </c>
      <c r="G151" s="13">
        <f t="shared" si="4"/>
        <v>0</v>
      </c>
      <c r="H151" s="13">
        <v>0.74</v>
      </c>
      <c r="I151" s="13">
        <v>0.75</v>
      </c>
      <c r="J151" s="13">
        <f t="shared" si="5"/>
        <v>1.0000000000000009E-2</v>
      </c>
      <c r="K151" s="13"/>
      <c r="L151" s="13"/>
      <c r="M151" s="13"/>
      <c r="N151" s="13"/>
      <c r="O151" s="13"/>
    </row>
    <row r="152" spans="1:15" x14ac:dyDescent="0.3">
      <c r="A152" s="11">
        <v>1</v>
      </c>
      <c r="B152" s="11"/>
      <c r="C152" s="11"/>
      <c r="D152" s="13" t="s">
        <v>33</v>
      </c>
      <c r="E152" s="13">
        <v>1</v>
      </c>
      <c r="F152" s="13">
        <v>1.03</v>
      </c>
      <c r="G152" s="13">
        <f t="shared" si="4"/>
        <v>3.0000000000000027E-2</v>
      </c>
      <c r="H152" s="13">
        <v>0</v>
      </c>
      <c r="I152" s="13">
        <v>0</v>
      </c>
      <c r="J152" s="13">
        <f t="shared" si="5"/>
        <v>0</v>
      </c>
      <c r="K152" s="13"/>
      <c r="L152" s="13"/>
      <c r="M152" s="13"/>
      <c r="N152" s="13"/>
      <c r="O152" s="13"/>
    </row>
    <row r="153" spans="1:15" x14ac:dyDescent="0.3">
      <c r="A153" s="11">
        <v>2</v>
      </c>
      <c r="B153" s="11"/>
      <c r="C153" s="11"/>
      <c r="D153" s="13" t="s">
        <v>33</v>
      </c>
      <c r="E153" s="13">
        <v>5.07</v>
      </c>
      <c r="F153" s="13">
        <v>5.03</v>
      </c>
      <c r="G153" s="13">
        <f t="shared" si="4"/>
        <v>-4.0000000000000036E-2</v>
      </c>
      <c r="H153" s="13">
        <v>-0.41</v>
      </c>
      <c r="I153" s="13">
        <v>-0.42</v>
      </c>
      <c r="J153" s="13">
        <f t="shared" si="5"/>
        <v>1.0000000000000009E-2</v>
      </c>
      <c r="K153" s="13"/>
      <c r="L153" s="13"/>
      <c r="M153" s="13"/>
      <c r="N153" s="13"/>
      <c r="O153" s="13"/>
    </row>
    <row r="154" spans="1:15" x14ac:dyDescent="0.3">
      <c r="A154" s="11">
        <v>3</v>
      </c>
      <c r="B154" s="11"/>
      <c r="C154" s="11"/>
      <c r="D154" s="13" t="s">
        <v>33</v>
      </c>
      <c r="E154" s="13">
        <v>5.31</v>
      </c>
      <c r="F154" s="13">
        <v>5.28</v>
      </c>
      <c r="G154" s="13">
        <f t="shared" si="4"/>
        <v>-2.9999999999999361E-2</v>
      </c>
      <c r="H154" s="13">
        <v>0.04</v>
      </c>
      <c r="I154" s="13">
        <v>0.06</v>
      </c>
      <c r="J154" s="13">
        <f t="shared" si="5"/>
        <v>1.9999999999999997E-2</v>
      </c>
      <c r="K154" s="13"/>
      <c r="L154" s="13"/>
      <c r="M154" s="13"/>
      <c r="N154" s="13"/>
      <c r="O154" s="13"/>
    </row>
    <row r="155" spans="1:15" x14ac:dyDescent="0.3">
      <c r="A155" s="11">
        <v>4</v>
      </c>
      <c r="B155" s="11"/>
      <c r="C155" s="11"/>
      <c r="D155" s="13" t="s">
        <v>33</v>
      </c>
      <c r="E155" s="13">
        <v>5.13</v>
      </c>
      <c r="F155" s="13">
        <v>5.08</v>
      </c>
      <c r="G155" s="13">
        <f t="shared" si="4"/>
        <v>-4.9999999999999822E-2</v>
      </c>
      <c r="H155" s="13">
        <v>-0.12</v>
      </c>
      <c r="I155" s="13">
        <v>-0.13</v>
      </c>
      <c r="J155" s="13">
        <f t="shared" si="5"/>
        <v>1.0000000000000009E-2</v>
      </c>
      <c r="K155" s="13"/>
      <c r="L155" s="13"/>
      <c r="M155" s="13"/>
      <c r="N155" s="13"/>
      <c r="O155" s="13"/>
    </row>
    <row r="156" spans="1:15" x14ac:dyDescent="0.3">
      <c r="A156" s="11">
        <v>5</v>
      </c>
      <c r="B156" s="11"/>
      <c r="C156" s="11"/>
      <c r="D156" s="13" t="s">
        <v>33</v>
      </c>
      <c r="E156" s="13">
        <v>3.38</v>
      </c>
      <c r="F156" s="13">
        <v>3.4</v>
      </c>
      <c r="G156" s="13">
        <f t="shared" si="4"/>
        <v>2.0000000000000018E-2</v>
      </c>
      <c r="H156" s="13">
        <v>0.06</v>
      </c>
      <c r="I156" s="13">
        <v>0.05</v>
      </c>
      <c r="J156" s="13">
        <f t="shared" si="5"/>
        <v>-9.999999999999995E-3</v>
      </c>
      <c r="K156" s="13"/>
      <c r="L156" s="13"/>
      <c r="M156" s="13"/>
      <c r="N156" s="13"/>
      <c r="O156" s="13"/>
    </row>
    <row r="157" spans="1:15" x14ac:dyDescent="0.3">
      <c r="A157" s="14">
        <v>5</v>
      </c>
      <c r="B157" s="14">
        <v>0.99</v>
      </c>
      <c r="C157" s="15">
        <v>240</v>
      </c>
      <c r="D157" s="16" t="s">
        <v>31</v>
      </c>
      <c r="E157" s="16">
        <v>3.88</v>
      </c>
      <c r="F157" s="16">
        <v>3.88</v>
      </c>
      <c r="G157" s="16">
        <f t="shared" si="4"/>
        <v>0</v>
      </c>
      <c r="H157" s="16">
        <v>-0.35</v>
      </c>
      <c r="I157" s="16">
        <v>-0.35</v>
      </c>
      <c r="J157" s="16">
        <f t="shared" si="5"/>
        <v>0</v>
      </c>
      <c r="K157" s="16">
        <v>2.59</v>
      </c>
      <c r="L157" s="16">
        <v>14.68</v>
      </c>
      <c r="M157" s="16">
        <v>5.88</v>
      </c>
      <c r="N157" s="16">
        <v>3.87</v>
      </c>
      <c r="O157" s="16"/>
    </row>
    <row r="158" spans="1:15" x14ac:dyDescent="0.3">
      <c r="A158" s="14">
        <v>4</v>
      </c>
      <c r="B158" s="14"/>
      <c r="C158" s="14"/>
      <c r="D158" s="16" t="s">
        <v>31</v>
      </c>
      <c r="E158" s="16">
        <v>5.88</v>
      </c>
      <c r="F158" s="16">
        <v>5.91</v>
      </c>
      <c r="G158" s="16">
        <f t="shared" si="4"/>
        <v>3.0000000000000249E-2</v>
      </c>
      <c r="H158" s="16">
        <v>-0.34</v>
      </c>
      <c r="I158" s="16">
        <v>-0.35</v>
      </c>
      <c r="J158" s="16">
        <f t="shared" si="5"/>
        <v>9.9999999999999534E-3</v>
      </c>
      <c r="K158" s="16"/>
      <c r="L158" s="16"/>
      <c r="M158" s="16"/>
      <c r="N158" s="16"/>
      <c r="O158" s="16"/>
    </row>
    <row r="159" spans="1:15" x14ac:dyDescent="0.3">
      <c r="A159" s="14">
        <v>3</v>
      </c>
      <c r="B159" s="14"/>
      <c r="C159" s="14"/>
      <c r="D159" s="16" t="s">
        <v>31</v>
      </c>
      <c r="E159" s="16">
        <v>5.58</v>
      </c>
      <c r="F159" s="16">
        <v>5.56</v>
      </c>
      <c r="G159" s="16">
        <f t="shared" si="4"/>
        <v>-2.0000000000000462E-2</v>
      </c>
      <c r="H159" s="16">
        <v>-0.64</v>
      </c>
      <c r="I159" s="16">
        <v>-0.63</v>
      </c>
      <c r="J159" s="16">
        <f t="shared" si="5"/>
        <v>-1.0000000000000009E-2</v>
      </c>
      <c r="K159" s="16"/>
      <c r="L159" s="16"/>
      <c r="M159" s="16"/>
      <c r="N159" s="16"/>
      <c r="O159" s="16"/>
    </row>
    <row r="160" spans="1:15" x14ac:dyDescent="0.3">
      <c r="A160" s="14">
        <v>2</v>
      </c>
      <c r="B160" s="14"/>
      <c r="C160" s="14"/>
      <c r="D160" s="16" t="s">
        <v>31</v>
      </c>
      <c r="E160" s="16">
        <v>1.68</v>
      </c>
      <c r="F160" s="16">
        <v>1.67</v>
      </c>
      <c r="G160" s="16">
        <f t="shared" si="4"/>
        <v>-1.0000000000000009E-2</v>
      </c>
      <c r="H160" s="16">
        <v>-0.65</v>
      </c>
      <c r="I160" s="16">
        <v>-0.66</v>
      </c>
      <c r="J160" s="16">
        <f t="shared" si="5"/>
        <v>1.0000000000000009E-2</v>
      </c>
      <c r="K160" s="16"/>
      <c r="L160" s="16"/>
      <c r="M160" s="16"/>
      <c r="N160" s="16"/>
      <c r="O160" s="16"/>
    </row>
    <row r="161" spans="1:15" x14ac:dyDescent="0.3">
      <c r="A161" s="14">
        <v>1</v>
      </c>
      <c r="B161" s="14"/>
      <c r="C161" s="14"/>
      <c r="D161" s="16" t="s">
        <v>31</v>
      </c>
      <c r="E161" s="16">
        <v>0.66</v>
      </c>
      <c r="F161" s="16">
        <v>0.63</v>
      </c>
      <c r="G161" s="16">
        <f t="shared" si="4"/>
        <v>-3.0000000000000027E-2</v>
      </c>
      <c r="H161" s="16">
        <v>0.72</v>
      </c>
      <c r="I161" s="16">
        <v>0.71</v>
      </c>
      <c r="J161" s="16">
        <f t="shared" si="5"/>
        <v>-1.0000000000000009E-2</v>
      </c>
      <c r="K161" s="16"/>
      <c r="L161" s="16"/>
      <c r="M161" s="16"/>
      <c r="N161" s="16"/>
      <c r="O161" s="16"/>
    </row>
    <row r="162" spans="1:15" x14ac:dyDescent="0.3">
      <c r="A162" s="14">
        <v>0</v>
      </c>
      <c r="B162" s="14"/>
      <c r="C162" s="14"/>
      <c r="D162" s="16" t="s">
        <v>32</v>
      </c>
      <c r="E162" s="16">
        <v>0</v>
      </c>
      <c r="F162" s="16">
        <v>0</v>
      </c>
      <c r="G162" s="16">
        <f t="shared" si="4"/>
        <v>0</v>
      </c>
      <c r="H162" s="16">
        <v>0.71</v>
      </c>
      <c r="I162" s="16">
        <v>0.7</v>
      </c>
      <c r="J162" s="16">
        <f t="shared" si="5"/>
        <v>-1.0000000000000009E-2</v>
      </c>
      <c r="K162" s="16"/>
      <c r="L162" s="16"/>
      <c r="M162" s="16"/>
      <c r="N162" s="16"/>
      <c r="O162" s="16"/>
    </row>
    <row r="163" spans="1:15" x14ac:dyDescent="0.3">
      <c r="A163" s="14">
        <v>1</v>
      </c>
      <c r="B163" s="14"/>
      <c r="C163" s="14"/>
      <c r="D163" s="16" t="s">
        <v>33</v>
      </c>
      <c r="E163" s="16">
        <v>3.57</v>
      </c>
      <c r="F163" s="16">
        <v>3.57</v>
      </c>
      <c r="G163" s="16">
        <f t="shared" si="4"/>
        <v>0</v>
      </c>
      <c r="H163" s="16">
        <v>0.7</v>
      </c>
      <c r="I163" s="16">
        <v>0.72</v>
      </c>
      <c r="J163" s="16">
        <f t="shared" si="5"/>
        <v>2.0000000000000018E-2</v>
      </c>
      <c r="K163" s="16"/>
      <c r="L163" s="16"/>
      <c r="M163" s="16"/>
      <c r="N163" s="16"/>
      <c r="O163" s="16"/>
    </row>
    <row r="164" spans="1:15" x14ac:dyDescent="0.3">
      <c r="A164" s="14">
        <v>2</v>
      </c>
      <c r="B164" s="14"/>
      <c r="C164" s="14"/>
      <c r="D164" s="16" t="s">
        <v>33</v>
      </c>
      <c r="E164" s="16">
        <v>3.87</v>
      </c>
      <c r="F164" s="16">
        <v>3.86</v>
      </c>
      <c r="G164" s="16">
        <f t="shared" si="4"/>
        <v>-1.0000000000000231E-2</v>
      </c>
      <c r="H164" s="16">
        <v>0.99</v>
      </c>
      <c r="I164" s="16">
        <v>0.98</v>
      </c>
      <c r="J164" s="16">
        <f t="shared" si="5"/>
        <v>-1.0000000000000009E-2</v>
      </c>
      <c r="K164" s="16"/>
      <c r="L164" s="16"/>
      <c r="M164" s="16"/>
      <c r="N164" s="16"/>
      <c r="O164" s="16"/>
    </row>
    <row r="165" spans="1:15" x14ac:dyDescent="0.3">
      <c r="A165" s="14">
        <v>3</v>
      </c>
      <c r="B165" s="14"/>
      <c r="C165" s="14"/>
      <c r="D165" s="16" t="s">
        <v>33</v>
      </c>
      <c r="E165" s="16">
        <v>1.87</v>
      </c>
      <c r="F165" s="16">
        <v>1.89</v>
      </c>
      <c r="G165" s="16">
        <f t="shared" si="4"/>
        <v>1.9999999999999796E-2</v>
      </c>
      <c r="H165" s="16">
        <v>1</v>
      </c>
      <c r="I165" s="16">
        <v>0.99</v>
      </c>
      <c r="J165" s="16">
        <f t="shared" si="5"/>
        <v>-1.0000000000000009E-2</v>
      </c>
      <c r="K165" s="16"/>
      <c r="L165" s="16"/>
      <c r="M165" s="16"/>
      <c r="N165" s="16"/>
      <c r="O165" s="16"/>
    </row>
    <row r="166" spans="1:15" x14ac:dyDescent="0.3">
      <c r="A166" s="11">
        <v>6</v>
      </c>
      <c r="B166" s="11">
        <v>1.19</v>
      </c>
      <c r="C166" s="12">
        <v>260</v>
      </c>
      <c r="D166" s="13" t="s">
        <v>31</v>
      </c>
      <c r="E166" s="13">
        <v>4.08</v>
      </c>
      <c r="F166" s="13">
        <v>4.07</v>
      </c>
      <c r="G166" s="13">
        <f t="shared" si="4"/>
        <v>-9.9999999999997868E-3</v>
      </c>
      <c r="H166" s="13">
        <v>0.34</v>
      </c>
      <c r="I166" s="13">
        <v>0.32</v>
      </c>
      <c r="J166" s="13">
        <f t="shared" si="5"/>
        <v>-2.0000000000000018E-2</v>
      </c>
      <c r="K166" s="13">
        <v>1.47</v>
      </c>
      <c r="L166" s="13">
        <v>14.78</v>
      </c>
      <c r="M166" s="13">
        <v>5.78</v>
      </c>
      <c r="N166" s="13">
        <v>4.21</v>
      </c>
      <c r="O166" s="13"/>
    </row>
    <row r="167" spans="1:15" x14ac:dyDescent="0.3">
      <c r="A167" s="11">
        <v>5</v>
      </c>
      <c r="B167" s="11"/>
      <c r="C167" s="11"/>
      <c r="D167" s="13" t="s">
        <v>31</v>
      </c>
      <c r="E167" s="13">
        <v>4.53</v>
      </c>
      <c r="F167" s="13">
        <v>4.54</v>
      </c>
      <c r="G167" s="13">
        <f t="shared" si="4"/>
        <v>9.9999999999997868E-3</v>
      </c>
      <c r="H167" s="13">
        <v>-0.27</v>
      </c>
      <c r="I167" s="13">
        <v>-0.28999999999999998</v>
      </c>
      <c r="J167" s="13">
        <f t="shared" si="5"/>
        <v>1.9999999999999962E-2</v>
      </c>
      <c r="K167" s="13"/>
      <c r="L167" s="13"/>
      <c r="M167" s="13"/>
      <c r="N167" s="13"/>
      <c r="O167" s="13"/>
    </row>
    <row r="168" spans="1:15" x14ac:dyDescent="0.3">
      <c r="A168" s="11">
        <v>4</v>
      </c>
      <c r="B168" s="11"/>
      <c r="C168" s="11"/>
      <c r="D168" s="13" t="s">
        <v>31</v>
      </c>
      <c r="E168" s="13">
        <v>5.78</v>
      </c>
      <c r="F168" s="13">
        <v>5.8</v>
      </c>
      <c r="G168" s="13">
        <f t="shared" si="4"/>
        <v>1.9999999999999574E-2</v>
      </c>
      <c r="H168" s="13">
        <v>-0.27</v>
      </c>
      <c r="I168" s="13">
        <v>-0.28000000000000003</v>
      </c>
      <c r="J168" s="13">
        <f t="shared" si="5"/>
        <v>1.0000000000000009E-2</v>
      </c>
      <c r="K168" s="13"/>
      <c r="L168" s="13"/>
      <c r="M168" s="13"/>
      <c r="N168" s="13"/>
      <c r="O168" s="13"/>
    </row>
    <row r="169" spans="1:15" x14ac:dyDescent="0.3">
      <c r="A169" s="11">
        <v>3</v>
      </c>
      <c r="B169" s="11"/>
      <c r="C169" s="11"/>
      <c r="D169" s="13" t="s">
        <v>31</v>
      </c>
      <c r="E169" s="13">
        <v>5.48</v>
      </c>
      <c r="F169" s="13">
        <v>5.44</v>
      </c>
      <c r="G169" s="13">
        <f t="shared" si="4"/>
        <v>-4.0000000000000036E-2</v>
      </c>
      <c r="H169" s="13">
        <v>-0.56999999999999995</v>
      </c>
      <c r="I169" s="13">
        <v>-0.56000000000000005</v>
      </c>
      <c r="J169" s="13">
        <f t="shared" si="5"/>
        <v>-9.9999999999998979E-3</v>
      </c>
      <c r="K169" s="13"/>
      <c r="L169" s="13"/>
      <c r="M169" s="13"/>
      <c r="N169" s="13"/>
      <c r="O169" s="13"/>
    </row>
    <row r="170" spans="1:15" x14ac:dyDescent="0.3">
      <c r="A170" s="11">
        <v>2</v>
      </c>
      <c r="B170" s="11"/>
      <c r="C170" s="11"/>
      <c r="D170" s="13" t="s">
        <v>31</v>
      </c>
      <c r="E170" s="13">
        <v>4.53</v>
      </c>
      <c r="F170" s="13">
        <v>4.53</v>
      </c>
      <c r="G170" s="13">
        <f t="shared" si="4"/>
        <v>0</v>
      </c>
      <c r="H170" s="13">
        <v>-0.56999999999999995</v>
      </c>
      <c r="I170" s="13">
        <v>-0.56999999999999995</v>
      </c>
      <c r="J170" s="13">
        <f t="shared" si="5"/>
        <v>0</v>
      </c>
      <c r="K170" s="13"/>
      <c r="L170" s="13"/>
      <c r="M170" s="13"/>
      <c r="N170" s="13"/>
      <c r="O170" s="13"/>
    </row>
    <row r="171" spans="1:15" x14ac:dyDescent="0.3">
      <c r="A171" s="11">
        <v>1</v>
      </c>
      <c r="B171" s="11"/>
      <c r="C171" s="11"/>
      <c r="D171" s="13" t="s">
        <v>31</v>
      </c>
      <c r="E171" s="13">
        <v>3.74</v>
      </c>
      <c r="F171" s="13">
        <v>3.77</v>
      </c>
      <c r="G171" s="13">
        <f t="shared" si="4"/>
        <v>2.9999999999999805E-2</v>
      </c>
      <c r="H171" s="13">
        <v>0.5</v>
      </c>
      <c r="I171" s="13">
        <v>0.52</v>
      </c>
      <c r="J171" s="13">
        <f t="shared" si="5"/>
        <v>2.0000000000000018E-2</v>
      </c>
      <c r="K171" s="13"/>
      <c r="L171" s="13"/>
      <c r="M171" s="13"/>
      <c r="N171" s="13"/>
      <c r="O171" s="13"/>
    </row>
    <row r="172" spans="1:15" x14ac:dyDescent="0.3">
      <c r="A172" s="11">
        <v>0</v>
      </c>
      <c r="B172" s="11"/>
      <c r="C172" s="11"/>
      <c r="D172" s="13" t="s">
        <v>32</v>
      </c>
      <c r="E172" s="13">
        <v>0</v>
      </c>
      <c r="F172" s="13">
        <v>0</v>
      </c>
      <c r="G172" s="13">
        <f t="shared" si="4"/>
        <v>0</v>
      </c>
      <c r="H172" s="13">
        <v>0.51</v>
      </c>
      <c r="I172" s="13">
        <v>0.5</v>
      </c>
      <c r="J172" s="13">
        <f t="shared" si="5"/>
        <v>-1.0000000000000009E-2</v>
      </c>
      <c r="K172" s="13"/>
      <c r="L172" s="13"/>
      <c r="M172" s="13"/>
      <c r="N172" s="13"/>
      <c r="O172" s="13"/>
    </row>
    <row r="173" spans="1:15" x14ac:dyDescent="0.3">
      <c r="A173" s="11">
        <v>1</v>
      </c>
      <c r="B173" s="11"/>
      <c r="C173" s="11"/>
      <c r="D173" s="13" t="s">
        <v>33</v>
      </c>
      <c r="E173" s="13">
        <v>3</v>
      </c>
      <c r="F173" s="13">
        <v>2.96</v>
      </c>
      <c r="G173" s="13">
        <f t="shared" si="4"/>
        <v>-4.0000000000000036E-2</v>
      </c>
      <c r="H173" s="13">
        <v>0.48</v>
      </c>
      <c r="I173" s="13">
        <v>0.49</v>
      </c>
      <c r="J173" s="13">
        <f t="shared" si="5"/>
        <v>1.0000000000000009E-2</v>
      </c>
      <c r="K173" s="13"/>
      <c r="L173" s="13"/>
      <c r="M173" s="13"/>
      <c r="N173" s="13"/>
      <c r="O173" s="13"/>
    </row>
    <row r="174" spans="1:15" x14ac:dyDescent="0.3">
      <c r="A174" s="11">
        <v>2</v>
      </c>
      <c r="B174" s="11"/>
      <c r="C174" s="11"/>
      <c r="D174" s="13" t="s">
        <v>33</v>
      </c>
      <c r="E174" s="13">
        <v>3.91</v>
      </c>
      <c r="F174" s="13">
        <v>3.94</v>
      </c>
      <c r="G174" s="13">
        <f t="shared" si="4"/>
        <v>2.9999999999999805E-2</v>
      </c>
      <c r="H174" s="13">
        <v>0.47</v>
      </c>
      <c r="I174" s="13">
        <v>0.46</v>
      </c>
      <c r="J174" s="13">
        <f t="shared" si="5"/>
        <v>-9.9999999999999534E-3</v>
      </c>
      <c r="K174" s="13"/>
      <c r="L174" s="13"/>
      <c r="M174" s="13"/>
      <c r="N174" s="13"/>
      <c r="O174" s="13"/>
    </row>
    <row r="175" spans="1:15" x14ac:dyDescent="0.3">
      <c r="A175" s="11">
        <v>3</v>
      </c>
      <c r="B175" s="11"/>
      <c r="C175" s="11"/>
      <c r="D175" s="13" t="s">
        <v>33</v>
      </c>
      <c r="E175" s="13">
        <v>4.21</v>
      </c>
      <c r="F175" s="13">
        <v>4.24</v>
      </c>
      <c r="G175" s="13">
        <f t="shared" si="4"/>
        <v>3.0000000000000249E-2</v>
      </c>
      <c r="H175" s="13">
        <v>0.77</v>
      </c>
      <c r="I175" s="13">
        <v>0.78</v>
      </c>
      <c r="J175" s="13">
        <f t="shared" si="5"/>
        <v>1.0000000000000009E-2</v>
      </c>
      <c r="K175" s="13"/>
      <c r="L175" s="13"/>
      <c r="M175" s="13"/>
      <c r="N175" s="13"/>
      <c r="O175" s="13"/>
    </row>
    <row r="176" spans="1:15" x14ac:dyDescent="0.3">
      <c r="A176" s="11">
        <v>4</v>
      </c>
      <c r="B176" s="11"/>
      <c r="C176" s="11"/>
      <c r="D176" s="13" t="s">
        <v>33</v>
      </c>
      <c r="E176" s="13">
        <v>3</v>
      </c>
      <c r="F176" s="13">
        <v>2.99</v>
      </c>
      <c r="G176" s="13">
        <f t="shared" si="4"/>
        <v>-9.9999999999997868E-3</v>
      </c>
      <c r="H176" s="13">
        <v>0.78</v>
      </c>
      <c r="I176" s="13">
        <v>0.78</v>
      </c>
      <c r="J176" s="13">
        <f t="shared" si="5"/>
        <v>0</v>
      </c>
      <c r="K176" s="13"/>
      <c r="L176" s="13"/>
      <c r="M176" s="13"/>
      <c r="N176" s="13"/>
      <c r="O176" s="13"/>
    </row>
    <row r="177" spans="1:15" x14ac:dyDescent="0.3">
      <c r="A177" s="11">
        <v>5</v>
      </c>
      <c r="B177" s="11"/>
      <c r="C177" s="11"/>
      <c r="D177" s="13" t="s">
        <v>33</v>
      </c>
      <c r="E177" s="13">
        <v>2.21</v>
      </c>
      <c r="F177" s="13">
        <v>2.2000000000000002</v>
      </c>
      <c r="G177" s="13">
        <f t="shared" si="4"/>
        <v>-9.9999999999997868E-3</v>
      </c>
      <c r="H177" s="13">
        <v>0.79</v>
      </c>
      <c r="I177" s="13">
        <v>0.79</v>
      </c>
      <c r="J177" s="13">
        <f t="shared" si="5"/>
        <v>0</v>
      </c>
      <c r="K177" s="13"/>
      <c r="L177" s="13"/>
      <c r="M177" s="13"/>
      <c r="N177" s="13"/>
      <c r="O177" s="13"/>
    </row>
    <row r="178" spans="1:15" x14ac:dyDescent="0.3">
      <c r="A178" s="14">
        <v>4</v>
      </c>
      <c r="B178" s="14">
        <v>1.1399999999999999</v>
      </c>
      <c r="C178" s="15">
        <v>280</v>
      </c>
      <c r="D178" s="16" t="s">
        <v>31</v>
      </c>
      <c r="E178" s="16">
        <v>2.0699999999999998</v>
      </c>
      <c r="F178" s="16">
        <v>2.1</v>
      </c>
      <c r="G178" s="16">
        <f t="shared" si="4"/>
        <v>3.0000000000000249E-2</v>
      </c>
      <c r="H178" s="16">
        <v>0.86</v>
      </c>
      <c r="I178" s="16">
        <v>0.84</v>
      </c>
      <c r="J178" s="16">
        <f t="shared" si="5"/>
        <v>-2.0000000000000018E-2</v>
      </c>
      <c r="K178" s="16">
        <v>1.98</v>
      </c>
      <c r="L178" s="16">
        <v>14.44</v>
      </c>
      <c r="M178" s="16">
        <v>4.07</v>
      </c>
      <c r="N178" s="16">
        <v>5.65</v>
      </c>
      <c r="O178" s="16"/>
    </row>
    <row r="179" spans="1:15" x14ac:dyDescent="0.3">
      <c r="A179" s="14">
        <v>3</v>
      </c>
      <c r="B179" s="14"/>
      <c r="C179" s="14"/>
      <c r="D179" s="16" t="s">
        <v>31</v>
      </c>
      <c r="E179" s="16">
        <v>4.07</v>
      </c>
      <c r="F179" s="16">
        <v>4.08</v>
      </c>
      <c r="G179" s="16">
        <f t="shared" si="4"/>
        <v>9.9999999999997868E-3</v>
      </c>
      <c r="H179" s="16">
        <v>0.86</v>
      </c>
      <c r="I179" s="16">
        <v>0.86</v>
      </c>
      <c r="J179" s="16">
        <f t="shared" si="5"/>
        <v>0</v>
      </c>
      <c r="K179" s="16"/>
      <c r="L179" s="16"/>
      <c r="M179" s="16"/>
      <c r="N179" s="16"/>
      <c r="O179" s="16"/>
    </row>
    <row r="180" spans="1:15" x14ac:dyDescent="0.3">
      <c r="A180" s="14">
        <v>2</v>
      </c>
      <c r="B180" s="14"/>
      <c r="C180" s="14"/>
      <c r="D180" s="16" t="s">
        <v>31</v>
      </c>
      <c r="E180" s="16">
        <v>4.07</v>
      </c>
      <c r="F180" s="16">
        <v>4.0999999999999996</v>
      </c>
      <c r="G180" s="16">
        <f t="shared" si="4"/>
        <v>2.9999999999999361E-2</v>
      </c>
      <c r="H180" s="16">
        <v>0.86</v>
      </c>
      <c r="I180" s="16">
        <v>0.86</v>
      </c>
      <c r="J180" s="16">
        <f t="shared" si="5"/>
        <v>0</v>
      </c>
      <c r="K180" s="16"/>
      <c r="L180" s="16"/>
      <c r="M180" s="16"/>
      <c r="N180" s="16"/>
      <c r="O180" s="16"/>
    </row>
    <row r="181" spans="1:15" x14ac:dyDescent="0.3">
      <c r="A181" s="14">
        <v>1</v>
      </c>
      <c r="B181" s="14"/>
      <c r="C181" s="14"/>
      <c r="D181" s="16" t="s">
        <v>31</v>
      </c>
      <c r="E181" s="16">
        <v>3.77</v>
      </c>
      <c r="F181" s="16">
        <v>3.82</v>
      </c>
      <c r="G181" s="16">
        <f t="shared" si="4"/>
        <v>4.9999999999999822E-2</v>
      </c>
      <c r="H181" s="16">
        <v>0.56000000000000005</v>
      </c>
      <c r="I181" s="16">
        <v>0.55000000000000004</v>
      </c>
      <c r="J181" s="16">
        <f t="shared" si="5"/>
        <v>-1.0000000000000009E-2</v>
      </c>
      <c r="K181" s="16"/>
      <c r="L181" s="16"/>
      <c r="M181" s="16"/>
      <c r="N181" s="16"/>
      <c r="O181" s="16"/>
    </row>
    <row r="182" spans="1:15" x14ac:dyDescent="0.3">
      <c r="A182" s="14">
        <v>0</v>
      </c>
      <c r="B182" s="14"/>
      <c r="C182" s="14"/>
      <c r="D182" s="16" t="s">
        <v>32</v>
      </c>
      <c r="E182" s="16">
        <v>0</v>
      </c>
      <c r="F182" s="16">
        <v>0</v>
      </c>
      <c r="G182" s="16">
        <f t="shared" si="4"/>
        <v>0</v>
      </c>
      <c r="H182" s="16">
        <v>0.56000000000000005</v>
      </c>
      <c r="I182" s="16">
        <v>0.56999999999999995</v>
      </c>
      <c r="J182" s="16">
        <f t="shared" si="5"/>
        <v>9.9999999999998979E-3</v>
      </c>
      <c r="K182" s="16"/>
      <c r="L182" s="16"/>
      <c r="M182" s="16"/>
      <c r="N182" s="16"/>
      <c r="O182" s="16"/>
    </row>
    <row r="183" spans="1:15" x14ac:dyDescent="0.3">
      <c r="A183" s="14">
        <v>1</v>
      </c>
      <c r="B183" s="14"/>
      <c r="C183" s="14"/>
      <c r="D183" s="16" t="s">
        <v>33</v>
      </c>
      <c r="E183" s="16">
        <v>1.1200000000000001</v>
      </c>
      <c r="F183" s="16">
        <v>1.1399999999999999</v>
      </c>
      <c r="G183" s="16">
        <f t="shared" si="4"/>
        <v>1.9999999999999796E-2</v>
      </c>
      <c r="H183" s="16">
        <v>0.59</v>
      </c>
      <c r="I183" s="16">
        <v>0.6</v>
      </c>
      <c r="J183" s="16">
        <f t="shared" si="5"/>
        <v>1.0000000000000009E-2</v>
      </c>
      <c r="K183" s="16"/>
      <c r="L183" s="16"/>
      <c r="M183" s="16"/>
      <c r="N183" s="16"/>
      <c r="O183" s="16"/>
    </row>
    <row r="184" spans="1:15" x14ac:dyDescent="0.3">
      <c r="A184" s="14">
        <v>2</v>
      </c>
      <c r="B184" s="14"/>
      <c r="C184" s="14"/>
      <c r="D184" s="16" t="s">
        <v>33</v>
      </c>
      <c r="E184" s="16">
        <v>2</v>
      </c>
      <c r="F184" s="16">
        <v>2</v>
      </c>
      <c r="G184" s="16">
        <f t="shared" si="4"/>
        <v>0</v>
      </c>
      <c r="H184" s="16">
        <v>-0.43</v>
      </c>
      <c r="I184" s="16">
        <v>-0.41</v>
      </c>
      <c r="J184" s="16">
        <f t="shared" si="5"/>
        <v>-2.0000000000000018E-2</v>
      </c>
      <c r="K184" s="16"/>
      <c r="L184" s="16"/>
      <c r="M184" s="16"/>
      <c r="N184" s="16"/>
      <c r="O184" s="16"/>
    </row>
    <row r="185" spans="1:15" x14ac:dyDescent="0.3">
      <c r="A185" s="14">
        <v>3</v>
      </c>
      <c r="B185" s="14"/>
      <c r="C185" s="14"/>
      <c r="D185" s="16" t="s">
        <v>33</v>
      </c>
      <c r="E185" s="16">
        <v>5.35</v>
      </c>
      <c r="F185" s="16">
        <v>5.39</v>
      </c>
      <c r="G185" s="16">
        <f t="shared" si="4"/>
        <v>4.0000000000000036E-2</v>
      </c>
      <c r="H185" s="16">
        <v>-0.48</v>
      </c>
      <c r="I185" s="16">
        <v>-0.49</v>
      </c>
      <c r="J185" s="16">
        <f t="shared" si="5"/>
        <v>1.0000000000000009E-2</v>
      </c>
      <c r="K185" s="16"/>
      <c r="L185" s="16"/>
      <c r="M185" s="16"/>
      <c r="N185" s="16"/>
      <c r="O185" s="16"/>
    </row>
    <row r="186" spans="1:15" x14ac:dyDescent="0.3">
      <c r="A186" s="14">
        <v>4</v>
      </c>
      <c r="B186" s="14"/>
      <c r="C186" s="14"/>
      <c r="D186" s="16" t="s">
        <v>33</v>
      </c>
      <c r="E186" s="16">
        <v>5.65</v>
      </c>
      <c r="F186" s="16">
        <v>5.67</v>
      </c>
      <c r="G186" s="16">
        <f t="shared" si="4"/>
        <v>1.9999999999999574E-2</v>
      </c>
      <c r="H186" s="16">
        <v>-0.19</v>
      </c>
      <c r="I186" s="16">
        <v>-0.2</v>
      </c>
      <c r="J186" s="16">
        <f t="shared" si="5"/>
        <v>1.0000000000000009E-2</v>
      </c>
      <c r="K186" s="16"/>
      <c r="L186" s="16"/>
      <c r="M186" s="16"/>
      <c r="N186" s="16"/>
      <c r="O186" s="16"/>
    </row>
    <row r="187" spans="1:15" x14ac:dyDescent="0.3">
      <c r="A187" s="14">
        <v>5</v>
      </c>
      <c r="B187" s="14"/>
      <c r="C187" s="14"/>
      <c r="D187" s="16" t="s">
        <v>33</v>
      </c>
      <c r="E187" s="16">
        <v>3.65</v>
      </c>
      <c r="F187" s="16">
        <v>3.69</v>
      </c>
      <c r="G187" s="16">
        <f t="shared" si="4"/>
        <v>4.0000000000000036E-2</v>
      </c>
      <c r="H187" s="16">
        <v>-0.16</v>
      </c>
      <c r="I187" s="16">
        <v>-0.15</v>
      </c>
      <c r="J187" s="16">
        <f t="shared" si="5"/>
        <v>-1.0000000000000009E-2</v>
      </c>
      <c r="K187" s="16"/>
      <c r="L187" s="16"/>
      <c r="M187" s="16"/>
      <c r="N187" s="16"/>
      <c r="O187" s="16"/>
    </row>
    <row r="188" spans="1:15" x14ac:dyDescent="0.3">
      <c r="A188" s="11">
        <v>6</v>
      </c>
      <c r="B188" s="11">
        <v>2.0699999999999998</v>
      </c>
      <c r="C188" s="12">
        <v>300</v>
      </c>
      <c r="D188" s="13" t="s">
        <v>31</v>
      </c>
      <c r="E188" s="13">
        <v>2.29</v>
      </c>
      <c r="F188" s="13">
        <v>2.3199999999999998</v>
      </c>
      <c r="G188" s="13">
        <f t="shared" si="4"/>
        <v>2.9999999999999805E-2</v>
      </c>
      <c r="H188" s="13">
        <v>0.39</v>
      </c>
      <c r="I188" s="13">
        <v>0.4</v>
      </c>
      <c r="J188" s="13">
        <f t="shared" si="5"/>
        <v>1.0000000000000009E-2</v>
      </c>
      <c r="K188" s="13">
        <v>1.1200000000000001</v>
      </c>
      <c r="L188" s="13">
        <v>15.78</v>
      </c>
      <c r="M188" s="13">
        <v>4.01</v>
      </c>
      <c r="N188" s="13">
        <v>5.72</v>
      </c>
      <c r="O188" s="13"/>
    </row>
    <row r="189" spans="1:15" x14ac:dyDescent="0.3">
      <c r="A189" s="11">
        <v>5</v>
      </c>
      <c r="B189" s="11"/>
      <c r="C189" s="11"/>
      <c r="D189" s="13" t="s">
        <v>31</v>
      </c>
      <c r="E189" s="13">
        <v>2.61</v>
      </c>
      <c r="F189" s="13">
        <v>2.6</v>
      </c>
      <c r="G189" s="13">
        <f t="shared" si="4"/>
        <v>-9.9999999999997868E-3</v>
      </c>
      <c r="H189" s="13">
        <v>0.91</v>
      </c>
      <c r="I189" s="13">
        <v>0.9</v>
      </c>
      <c r="J189" s="13">
        <f t="shared" si="5"/>
        <v>-1.0000000000000009E-2</v>
      </c>
      <c r="K189" s="13"/>
      <c r="L189" s="13"/>
      <c r="M189" s="13"/>
      <c r="N189" s="13"/>
      <c r="O189" s="13"/>
    </row>
    <row r="190" spans="1:15" x14ac:dyDescent="0.3">
      <c r="A190" s="11">
        <v>4</v>
      </c>
      <c r="B190" s="11"/>
      <c r="C190" s="11"/>
      <c r="D190" s="13" t="s">
        <v>31</v>
      </c>
      <c r="E190" s="13">
        <v>4.01</v>
      </c>
      <c r="F190" s="13">
        <v>4.0199999999999996</v>
      </c>
      <c r="G190" s="13">
        <f t="shared" si="4"/>
        <v>9.9999999999997868E-3</v>
      </c>
      <c r="H190" s="13">
        <v>0.91</v>
      </c>
      <c r="I190" s="13">
        <v>0.89</v>
      </c>
      <c r="J190" s="13">
        <f t="shared" si="5"/>
        <v>-2.0000000000000018E-2</v>
      </c>
      <c r="K190" s="13"/>
      <c r="L190" s="13"/>
      <c r="M190" s="13"/>
      <c r="N190" s="13"/>
      <c r="O190" s="13"/>
    </row>
    <row r="191" spans="1:15" x14ac:dyDescent="0.3">
      <c r="A191" s="11">
        <v>3</v>
      </c>
      <c r="B191" s="11"/>
      <c r="C191" s="11"/>
      <c r="D191" s="13" t="s">
        <v>31</v>
      </c>
      <c r="E191" s="13">
        <v>3.71</v>
      </c>
      <c r="F191" s="13">
        <v>3.69</v>
      </c>
      <c r="G191" s="13">
        <f t="shared" si="4"/>
        <v>-2.0000000000000018E-2</v>
      </c>
      <c r="H191" s="13">
        <v>0.61</v>
      </c>
      <c r="I191" s="13">
        <v>0.62</v>
      </c>
      <c r="J191" s="13">
        <f t="shared" si="5"/>
        <v>1.0000000000000009E-2</v>
      </c>
      <c r="K191" s="13"/>
      <c r="L191" s="13"/>
      <c r="M191" s="13"/>
      <c r="N191" s="13"/>
      <c r="O191" s="13"/>
    </row>
    <row r="192" spans="1:15" x14ac:dyDescent="0.3">
      <c r="A192" s="11">
        <v>2</v>
      </c>
      <c r="B192" s="11"/>
      <c r="C192" s="11"/>
      <c r="D192" s="13" t="s">
        <v>31</v>
      </c>
      <c r="E192" s="13">
        <v>2.61</v>
      </c>
      <c r="F192" s="13">
        <v>2.63</v>
      </c>
      <c r="G192" s="13">
        <f t="shared" si="4"/>
        <v>2.0000000000000018E-2</v>
      </c>
      <c r="H192" s="13">
        <v>0.61</v>
      </c>
      <c r="I192" s="13">
        <v>0.61</v>
      </c>
      <c r="J192" s="13">
        <f t="shared" si="5"/>
        <v>0</v>
      </c>
      <c r="K192" s="13"/>
      <c r="L192" s="13"/>
      <c r="M192" s="13"/>
      <c r="N192" s="13"/>
      <c r="O192" s="13"/>
    </row>
    <row r="193" spans="1:15" x14ac:dyDescent="0.3">
      <c r="A193" s="11">
        <v>1</v>
      </c>
      <c r="B193" s="11"/>
      <c r="C193" s="11"/>
      <c r="D193" s="13" t="s">
        <v>31</v>
      </c>
      <c r="E193" s="13">
        <v>2</v>
      </c>
      <c r="F193" s="13">
        <v>2.0099999999999998</v>
      </c>
      <c r="G193" s="13">
        <f t="shared" si="4"/>
        <v>9.9999999999997868E-3</v>
      </c>
      <c r="H193" s="13">
        <v>-0.38</v>
      </c>
      <c r="I193" s="13">
        <v>-0.39</v>
      </c>
      <c r="J193" s="13">
        <f t="shared" si="5"/>
        <v>1.0000000000000009E-2</v>
      </c>
      <c r="K193" s="13"/>
      <c r="L193" s="13"/>
      <c r="M193" s="13"/>
      <c r="N193" s="13"/>
      <c r="O193" s="13"/>
    </row>
    <row r="194" spans="1:15" x14ac:dyDescent="0.3">
      <c r="A194" s="11">
        <v>0</v>
      </c>
      <c r="B194" s="11"/>
      <c r="C194" s="11"/>
      <c r="D194" s="13" t="s">
        <v>32</v>
      </c>
      <c r="E194" s="13">
        <v>0</v>
      </c>
      <c r="F194" s="13">
        <v>0</v>
      </c>
      <c r="G194" s="13">
        <f t="shared" si="4"/>
        <v>0</v>
      </c>
      <c r="H194" s="13">
        <v>-0.37</v>
      </c>
      <c r="I194" s="13">
        <v>-0.39</v>
      </c>
      <c r="J194" s="13">
        <f t="shared" si="5"/>
        <v>2.0000000000000018E-2</v>
      </c>
      <c r="K194" s="13"/>
      <c r="L194" s="13"/>
      <c r="M194" s="13"/>
      <c r="N194" s="13"/>
      <c r="O194" s="13"/>
    </row>
    <row r="195" spans="1:15" x14ac:dyDescent="0.3">
      <c r="A195" s="11">
        <v>1</v>
      </c>
      <c r="B195" s="11"/>
      <c r="C195" s="11"/>
      <c r="D195" s="13" t="s">
        <v>33</v>
      </c>
      <c r="E195" s="13">
        <v>0.51</v>
      </c>
      <c r="F195" s="13">
        <v>0.49</v>
      </c>
      <c r="G195" s="13">
        <f t="shared" si="4"/>
        <v>-2.0000000000000018E-2</v>
      </c>
      <c r="H195" s="13">
        <v>0.69</v>
      </c>
      <c r="I195" s="13">
        <v>0.71</v>
      </c>
      <c r="J195" s="13">
        <f t="shared" si="5"/>
        <v>2.0000000000000018E-2</v>
      </c>
      <c r="K195" s="13"/>
      <c r="L195" s="13"/>
      <c r="M195" s="13"/>
      <c r="N195" s="13"/>
      <c r="O195" s="13"/>
    </row>
    <row r="196" spans="1:15" x14ac:dyDescent="0.3">
      <c r="A196" s="11">
        <v>2</v>
      </c>
      <c r="B196" s="11"/>
      <c r="C196" s="11"/>
      <c r="D196" s="13" t="s">
        <v>33</v>
      </c>
      <c r="E196" s="13">
        <v>3.14</v>
      </c>
      <c r="F196" s="13">
        <v>3.1</v>
      </c>
      <c r="G196" s="13">
        <f t="shared" si="4"/>
        <v>-4.0000000000000036E-2</v>
      </c>
      <c r="H196" s="13">
        <v>0.68</v>
      </c>
      <c r="I196" s="13">
        <v>0.69</v>
      </c>
      <c r="J196" s="13">
        <f t="shared" si="5"/>
        <v>9.9999999999998979E-3</v>
      </c>
      <c r="K196" s="13"/>
      <c r="L196" s="13"/>
      <c r="M196" s="13"/>
      <c r="N196" s="13"/>
      <c r="O196" s="13"/>
    </row>
    <row r="197" spans="1:15" x14ac:dyDescent="0.3">
      <c r="A197" s="11">
        <v>3</v>
      </c>
      <c r="B197" s="11"/>
      <c r="C197" s="11"/>
      <c r="D197" s="13" t="s">
        <v>33</v>
      </c>
      <c r="E197" s="13">
        <v>4.09</v>
      </c>
      <c r="F197" s="13">
        <v>4.05</v>
      </c>
      <c r="G197" s="13">
        <f t="shared" si="4"/>
        <v>-4.0000000000000036E-2</v>
      </c>
      <c r="H197" s="13">
        <v>-0.53</v>
      </c>
      <c r="I197" s="13">
        <v>-0.52</v>
      </c>
      <c r="J197" s="13">
        <f t="shared" si="5"/>
        <v>-1.0000000000000009E-2</v>
      </c>
      <c r="K197" s="13"/>
      <c r="L197" s="13"/>
      <c r="M197" s="13"/>
      <c r="N197" s="13"/>
      <c r="O197" s="13"/>
    </row>
    <row r="198" spans="1:15" x14ac:dyDescent="0.3">
      <c r="A198" s="11">
        <v>4</v>
      </c>
      <c r="B198" s="11"/>
      <c r="C198" s="11"/>
      <c r="D198" s="13" t="s">
        <v>33</v>
      </c>
      <c r="E198" s="13">
        <v>5.42</v>
      </c>
      <c r="F198" s="13">
        <v>5.4</v>
      </c>
      <c r="G198" s="13">
        <f t="shared" si="4"/>
        <v>-1.9999999999999574E-2</v>
      </c>
      <c r="H198" s="13">
        <v>-0.54</v>
      </c>
      <c r="I198" s="13">
        <v>-0.52</v>
      </c>
      <c r="J198" s="13">
        <f t="shared" si="5"/>
        <v>-2.0000000000000018E-2</v>
      </c>
      <c r="K198" s="13"/>
      <c r="L198" s="13"/>
      <c r="M198" s="13"/>
      <c r="N198" s="13"/>
      <c r="O198" s="13"/>
    </row>
    <row r="199" spans="1:15" x14ac:dyDescent="0.3">
      <c r="A199" s="11">
        <v>5</v>
      </c>
      <c r="B199" s="11"/>
      <c r="C199" s="11"/>
      <c r="D199" s="13" t="s">
        <v>33</v>
      </c>
      <c r="E199" s="13">
        <v>5.72</v>
      </c>
      <c r="F199" s="13">
        <v>5.68</v>
      </c>
      <c r="G199" s="13">
        <f t="shared" si="4"/>
        <v>-4.0000000000000036E-2</v>
      </c>
      <c r="H199" s="13">
        <v>-0.24</v>
      </c>
      <c r="I199" s="13">
        <v>-0.24</v>
      </c>
      <c r="J199" s="13">
        <f t="shared" si="5"/>
        <v>0</v>
      </c>
      <c r="K199" s="13"/>
      <c r="L199" s="13"/>
      <c r="M199" s="13"/>
      <c r="N199" s="13"/>
      <c r="O199" s="13"/>
    </row>
    <row r="200" spans="1:15" x14ac:dyDescent="0.3">
      <c r="A200" s="11">
        <v>6</v>
      </c>
      <c r="B200" s="11"/>
      <c r="C200" s="11"/>
      <c r="D200" s="13" t="s">
        <v>33</v>
      </c>
      <c r="E200" s="13">
        <v>4.09</v>
      </c>
      <c r="F200" s="13">
        <v>4.09</v>
      </c>
      <c r="G200" s="13">
        <f t="shared" si="4"/>
        <v>0</v>
      </c>
      <c r="H200" s="13">
        <v>-0.23</v>
      </c>
      <c r="I200" s="13">
        <v>-0.21</v>
      </c>
      <c r="J200" s="13">
        <f t="shared" si="5"/>
        <v>-2.0000000000000018E-2</v>
      </c>
      <c r="K200" s="13"/>
      <c r="L200" s="13"/>
      <c r="M200" s="13"/>
      <c r="N200" s="13"/>
      <c r="O200" s="13"/>
    </row>
    <row r="201" spans="1:15" x14ac:dyDescent="0.3">
      <c r="A201" s="11">
        <v>7</v>
      </c>
      <c r="B201" s="11"/>
      <c r="C201" s="11"/>
      <c r="D201" s="13" t="s">
        <v>33</v>
      </c>
      <c r="E201" s="13">
        <v>3.86</v>
      </c>
      <c r="F201" s="13">
        <v>3.85</v>
      </c>
      <c r="G201" s="13">
        <f t="shared" si="4"/>
        <v>-9.9999999999997868E-3</v>
      </c>
      <c r="H201" s="13">
        <v>0.06</v>
      </c>
      <c r="I201" s="13">
        <v>7.0000000000000007E-2</v>
      </c>
      <c r="J201" s="13">
        <f t="shared" si="5"/>
        <v>1.0000000000000009E-2</v>
      </c>
      <c r="K201" s="13"/>
      <c r="L201" s="13"/>
      <c r="M201" s="13"/>
      <c r="N201" s="13"/>
      <c r="O201" s="13"/>
    </row>
    <row r="202" spans="1:15" x14ac:dyDescent="0.3">
      <c r="A202" s="14">
        <v>4</v>
      </c>
      <c r="B202" s="14">
        <v>2.27</v>
      </c>
      <c r="C202" s="15">
        <v>320</v>
      </c>
      <c r="D202" s="16" t="s">
        <v>31</v>
      </c>
      <c r="E202" s="16">
        <v>1.69</v>
      </c>
      <c r="F202" s="16">
        <v>1.73</v>
      </c>
      <c r="G202" s="16">
        <f t="shared" si="4"/>
        <v>4.0000000000000036E-2</v>
      </c>
      <c r="H202" s="16">
        <v>1.1100000000000001</v>
      </c>
      <c r="I202" s="16">
        <v>1.1000000000000001</v>
      </c>
      <c r="J202" s="16">
        <f t="shared" si="5"/>
        <v>-1.0000000000000009E-2</v>
      </c>
      <c r="K202" s="16">
        <v>5.12</v>
      </c>
      <c r="L202" s="16">
        <v>14.31</v>
      </c>
      <c r="M202" s="16">
        <v>3.69</v>
      </c>
      <c r="N202" s="16">
        <v>5.79</v>
      </c>
      <c r="O202" s="16"/>
    </row>
    <row r="203" spans="1:15" x14ac:dyDescent="0.3">
      <c r="A203" s="14">
        <v>3</v>
      </c>
      <c r="B203" s="14"/>
      <c r="C203" s="14"/>
      <c r="D203" s="16" t="s">
        <v>31</v>
      </c>
      <c r="E203" s="16">
        <v>3.69</v>
      </c>
      <c r="F203" s="16">
        <v>3.64</v>
      </c>
      <c r="G203" s="16">
        <f t="shared" si="4"/>
        <v>-4.9999999999999822E-2</v>
      </c>
      <c r="H203" s="16">
        <v>1.1200000000000001</v>
      </c>
      <c r="I203" s="16">
        <v>1.1100000000000001</v>
      </c>
      <c r="J203" s="16">
        <f t="shared" si="5"/>
        <v>-1.0000000000000009E-2</v>
      </c>
      <c r="K203" s="16"/>
      <c r="L203" s="16"/>
      <c r="M203" s="16"/>
      <c r="N203" s="16"/>
      <c r="O203" s="16"/>
    </row>
    <row r="204" spans="1:15" x14ac:dyDescent="0.3">
      <c r="A204" s="14">
        <v>2</v>
      </c>
      <c r="B204" s="14"/>
      <c r="C204" s="14"/>
      <c r="D204" s="16" t="s">
        <v>31</v>
      </c>
      <c r="E204" s="16">
        <v>3.39</v>
      </c>
      <c r="F204" s="16">
        <v>3.4</v>
      </c>
      <c r="G204" s="16">
        <f t="shared" si="4"/>
        <v>9.9999999999997868E-3</v>
      </c>
      <c r="H204" s="16">
        <v>0.82</v>
      </c>
      <c r="I204" s="16">
        <v>0.82</v>
      </c>
      <c r="J204" s="16">
        <f t="shared" si="5"/>
        <v>0</v>
      </c>
      <c r="K204" s="16"/>
      <c r="L204" s="16"/>
      <c r="M204" s="16"/>
      <c r="N204" s="16"/>
      <c r="O204" s="16"/>
    </row>
    <row r="205" spans="1:15" x14ac:dyDescent="0.3">
      <c r="A205" s="14">
        <v>1</v>
      </c>
      <c r="B205" s="14"/>
      <c r="C205" s="14"/>
      <c r="D205" s="16" t="s">
        <v>31</v>
      </c>
      <c r="E205" s="16">
        <v>1.34</v>
      </c>
      <c r="F205" s="16">
        <v>1.35</v>
      </c>
      <c r="G205" s="16">
        <f t="shared" si="4"/>
        <v>1.0000000000000009E-2</v>
      </c>
      <c r="H205" s="16">
        <v>0.81</v>
      </c>
      <c r="I205" s="16">
        <v>0.82</v>
      </c>
      <c r="J205" s="16">
        <f t="shared" si="5"/>
        <v>9.9999999999998979E-3</v>
      </c>
      <c r="K205" s="16"/>
      <c r="L205" s="16"/>
      <c r="M205" s="16"/>
      <c r="N205" s="16"/>
      <c r="O205" s="16"/>
    </row>
    <row r="206" spans="1:15" x14ac:dyDescent="0.3">
      <c r="A206" s="14">
        <v>0</v>
      </c>
      <c r="B206" s="14"/>
      <c r="C206" s="14"/>
      <c r="D206" s="16" t="s">
        <v>32</v>
      </c>
      <c r="E206" s="16">
        <v>0</v>
      </c>
      <c r="F206" s="16">
        <v>0</v>
      </c>
      <c r="G206" s="16">
        <f t="shared" si="4"/>
        <v>0</v>
      </c>
      <c r="H206" s="16">
        <v>-0.56999999999999995</v>
      </c>
      <c r="I206" s="16">
        <v>-0.56000000000000005</v>
      </c>
      <c r="J206" s="16">
        <f t="shared" si="5"/>
        <v>-9.9999999999998979E-3</v>
      </c>
      <c r="K206" s="16"/>
      <c r="L206" s="16"/>
      <c r="M206" s="16"/>
      <c r="N206" s="16"/>
      <c r="O206" s="16"/>
    </row>
    <row r="207" spans="1:15" x14ac:dyDescent="0.3">
      <c r="A207" s="14">
        <v>1</v>
      </c>
      <c r="B207" s="14"/>
      <c r="C207" s="14"/>
      <c r="D207" s="16" t="s">
        <v>33</v>
      </c>
      <c r="E207" s="16">
        <v>4.49</v>
      </c>
      <c r="F207" s="16">
        <v>4.46</v>
      </c>
      <c r="G207" s="16">
        <f t="shared" ref="G207:G270" si="6">ABS(F207)-ABS(E207)</f>
        <v>-3.0000000000000249E-2</v>
      </c>
      <c r="H207" s="16">
        <v>-0.6</v>
      </c>
      <c r="I207" s="16">
        <v>-0.62</v>
      </c>
      <c r="J207" s="16">
        <f t="shared" ref="J207:J270" si="7">ABS(I207)-ABS(H207)</f>
        <v>2.0000000000000018E-2</v>
      </c>
      <c r="K207" s="16"/>
      <c r="L207" s="16"/>
      <c r="M207" s="16"/>
      <c r="N207" s="16"/>
      <c r="O207" s="16"/>
    </row>
    <row r="208" spans="1:15" x14ac:dyDescent="0.3">
      <c r="A208" s="14">
        <v>2</v>
      </c>
      <c r="B208" s="14"/>
      <c r="C208" s="14"/>
      <c r="D208" s="16" t="s">
        <v>33</v>
      </c>
      <c r="E208" s="16">
        <v>5.49</v>
      </c>
      <c r="F208" s="16">
        <v>5.46</v>
      </c>
      <c r="G208" s="16">
        <f t="shared" si="6"/>
        <v>-3.0000000000000249E-2</v>
      </c>
      <c r="H208" s="16">
        <v>-0.59</v>
      </c>
      <c r="I208" s="16">
        <v>-0.6</v>
      </c>
      <c r="J208" s="16">
        <f t="shared" si="7"/>
        <v>1.0000000000000009E-2</v>
      </c>
      <c r="K208" s="16"/>
      <c r="L208" s="16"/>
      <c r="M208" s="16"/>
      <c r="N208" s="16"/>
      <c r="O208" s="16"/>
    </row>
    <row r="209" spans="1:15" x14ac:dyDescent="0.3">
      <c r="A209" s="14">
        <v>3</v>
      </c>
      <c r="B209" s="14"/>
      <c r="C209" s="14"/>
      <c r="D209" s="16" t="s">
        <v>33</v>
      </c>
      <c r="E209" s="16">
        <v>5.79</v>
      </c>
      <c r="F209" s="16">
        <v>5.84</v>
      </c>
      <c r="G209" s="16">
        <f t="shared" si="6"/>
        <v>4.9999999999999822E-2</v>
      </c>
      <c r="H209" s="16">
        <v>-0.28999999999999998</v>
      </c>
      <c r="I209" s="16">
        <v>-0.3</v>
      </c>
      <c r="J209" s="16">
        <f t="shared" si="7"/>
        <v>1.0000000000000009E-2</v>
      </c>
      <c r="K209" s="16"/>
      <c r="L209" s="16"/>
      <c r="M209" s="16"/>
      <c r="N209" s="16"/>
      <c r="O209" s="16"/>
    </row>
    <row r="210" spans="1:15" x14ac:dyDescent="0.3">
      <c r="A210" s="14">
        <v>4</v>
      </c>
      <c r="B210" s="14"/>
      <c r="C210" s="14"/>
      <c r="D210" s="16" t="s">
        <v>33</v>
      </c>
      <c r="E210" s="16">
        <v>4.49</v>
      </c>
      <c r="F210" s="16">
        <v>4.51</v>
      </c>
      <c r="G210" s="16">
        <f t="shared" si="6"/>
        <v>1.9999999999999574E-2</v>
      </c>
      <c r="H210" s="16">
        <v>-0.3</v>
      </c>
      <c r="I210" s="16">
        <v>-0.28000000000000003</v>
      </c>
      <c r="J210" s="16">
        <f t="shared" si="7"/>
        <v>-1.9999999999999962E-2</v>
      </c>
      <c r="K210" s="16"/>
      <c r="L210" s="16"/>
      <c r="M210" s="16"/>
      <c r="N210" s="16"/>
      <c r="O210" s="16"/>
    </row>
    <row r="211" spans="1:15" x14ac:dyDescent="0.3">
      <c r="A211" s="14">
        <v>5</v>
      </c>
      <c r="B211" s="14"/>
      <c r="C211" s="14"/>
      <c r="D211" s="16" t="s">
        <v>33</v>
      </c>
      <c r="E211" s="16">
        <v>3.79</v>
      </c>
      <c r="F211" s="16">
        <v>3.77</v>
      </c>
      <c r="G211" s="16">
        <f t="shared" si="6"/>
        <v>-2.0000000000000018E-2</v>
      </c>
      <c r="H211" s="16">
        <v>-0.3</v>
      </c>
      <c r="I211" s="16">
        <v>-0.31</v>
      </c>
      <c r="J211" s="16">
        <f t="shared" si="7"/>
        <v>1.0000000000000009E-2</v>
      </c>
      <c r="K211" s="16"/>
      <c r="L211" s="16"/>
      <c r="M211" s="16"/>
      <c r="N211" s="16"/>
      <c r="O211" s="16"/>
    </row>
    <row r="212" spans="1:15" x14ac:dyDescent="0.3">
      <c r="A212" s="11">
        <v>7</v>
      </c>
      <c r="B212" s="11">
        <v>1.0900000000000001</v>
      </c>
      <c r="C212" s="12">
        <v>340</v>
      </c>
      <c r="D212" s="13" t="s">
        <v>31</v>
      </c>
      <c r="E212" s="13">
        <v>2.64</v>
      </c>
      <c r="F212" s="13">
        <v>2.59</v>
      </c>
      <c r="G212" s="13">
        <f t="shared" si="6"/>
        <v>-5.0000000000000266E-2</v>
      </c>
      <c r="H212" s="13">
        <v>-0.11</v>
      </c>
      <c r="I212" s="13">
        <v>-0.09</v>
      </c>
      <c r="J212" s="13">
        <f t="shared" si="7"/>
        <v>-2.0000000000000004E-2</v>
      </c>
      <c r="K212" s="13">
        <v>1.94</v>
      </c>
      <c r="L212" s="13">
        <v>13.72</v>
      </c>
      <c r="M212" s="13">
        <v>4.22</v>
      </c>
      <c r="N212" s="13">
        <v>4.0199999999999996</v>
      </c>
      <c r="O212" s="13"/>
    </row>
    <row r="213" spans="1:15" x14ac:dyDescent="0.3">
      <c r="A213" s="11">
        <v>6</v>
      </c>
      <c r="B213" s="11"/>
      <c r="C213" s="11"/>
      <c r="D213" s="13" t="s">
        <v>31</v>
      </c>
      <c r="E213" s="13">
        <v>3.56</v>
      </c>
      <c r="F213" s="13">
        <v>3.56</v>
      </c>
      <c r="G213" s="13">
        <f t="shared" si="6"/>
        <v>0</v>
      </c>
      <c r="H213" s="13">
        <v>-0.1</v>
      </c>
      <c r="I213" s="13">
        <v>-0.09</v>
      </c>
      <c r="J213" s="13">
        <f t="shared" si="7"/>
        <v>-1.0000000000000009E-2</v>
      </c>
      <c r="K213" s="13"/>
      <c r="L213" s="13"/>
      <c r="M213" s="13"/>
      <c r="N213" s="13"/>
      <c r="O213" s="13"/>
    </row>
    <row r="214" spans="1:15" x14ac:dyDescent="0.3">
      <c r="A214" s="11">
        <v>5</v>
      </c>
      <c r="B214" s="11"/>
      <c r="C214" s="11"/>
      <c r="D214" s="13" t="s">
        <v>31</v>
      </c>
      <c r="E214" s="13">
        <v>4.22</v>
      </c>
      <c r="F214" s="13">
        <v>4.18</v>
      </c>
      <c r="G214" s="13">
        <f t="shared" si="6"/>
        <v>-4.0000000000000036E-2</v>
      </c>
      <c r="H214" s="13">
        <v>0.76</v>
      </c>
      <c r="I214" s="13">
        <v>0.74</v>
      </c>
      <c r="J214" s="13">
        <f t="shared" si="7"/>
        <v>-2.0000000000000018E-2</v>
      </c>
      <c r="K214" s="13"/>
      <c r="L214" s="13"/>
      <c r="M214" s="13"/>
      <c r="N214" s="13"/>
      <c r="O214" s="13"/>
    </row>
    <row r="215" spans="1:15" x14ac:dyDescent="0.3">
      <c r="A215" s="11">
        <v>4</v>
      </c>
      <c r="B215" s="11"/>
      <c r="C215" s="11"/>
      <c r="D215" s="13" t="s">
        <v>31</v>
      </c>
      <c r="E215" s="13">
        <v>4.04</v>
      </c>
      <c r="F215" s="13">
        <v>4.09</v>
      </c>
      <c r="G215" s="13">
        <f t="shared" si="6"/>
        <v>4.9999999999999822E-2</v>
      </c>
      <c r="H215" s="13">
        <v>0.23</v>
      </c>
      <c r="I215" s="13">
        <v>0.22</v>
      </c>
      <c r="J215" s="13">
        <f t="shared" si="7"/>
        <v>-1.0000000000000009E-2</v>
      </c>
      <c r="K215" s="13"/>
      <c r="L215" s="13"/>
      <c r="M215" s="13"/>
      <c r="N215" s="13"/>
      <c r="O215" s="13"/>
    </row>
    <row r="216" spans="1:15" x14ac:dyDescent="0.3">
      <c r="A216" s="11">
        <v>3</v>
      </c>
      <c r="B216" s="11"/>
      <c r="C216" s="11"/>
      <c r="D216" s="13" t="s">
        <v>31</v>
      </c>
      <c r="E216" s="13">
        <v>3.56</v>
      </c>
      <c r="F216" s="13">
        <v>3.6</v>
      </c>
      <c r="G216" s="13">
        <f t="shared" si="6"/>
        <v>4.0000000000000036E-2</v>
      </c>
      <c r="H216" s="13">
        <v>-0.4</v>
      </c>
      <c r="I216" s="13">
        <v>-0.4</v>
      </c>
      <c r="J216" s="13">
        <f t="shared" si="7"/>
        <v>0</v>
      </c>
      <c r="K216" s="13"/>
      <c r="L216" s="13"/>
      <c r="M216" s="13"/>
      <c r="N216" s="13"/>
      <c r="O216" s="13"/>
    </row>
    <row r="217" spans="1:15" x14ac:dyDescent="0.3">
      <c r="A217" s="11">
        <v>2</v>
      </c>
      <c r="B217" s="11"/>
      <c r="C217" s="11"/>
      <c r="D217" s="13" t="s">
        <v>31</v>
      </c>
      <c r="E217" s="13">
        <v>1</v>
      </c>
      <c r="F217" s="13">
        <v>0.97</v>
      </c>
      <c r="G217" s="13">
        <f t="shared" si="6"/>
        <v>-3.0000000000000027E-2</v>
      </c>
      <c r="H217" s="13">
        <v>-0.42</v>
      </c>
      <c r="I217" s="13">
        <v>-0.43</v>
      </c>
      <c r="J217" s="13">
        <f t="shared" si="7"/>
        <v>1.0000000000000009E-2</v>
      </c>
      <c r="K217" s="13"/>
      <c r="L217" s="13"/>
      <c r="M217" s="13"/>
      <c r="N217" s="13"/>
      <c r="O217" s="13"/>
    </row>
    <row r="218" spans="1:15" x14ac:dyDescent="0.3">
      <c r="A218" s="11">
        <v>1</v>
      </c>
      <c r="B218" s="11"/>
      <c r="C218" s="11"/>
      <c r="D218" s="13" t="s">
        <v>31</v>
      </c>
      <c r="E218" s="13">
        <v>0.54</v>
      </c>
      <c r="F218" s="13">
        <v>0.56999999999999995</v>
      </c>
      <c r="G218" s="13">
        <f t="shared" si="6"/>
        <v>2.9999999999999916E-2</v>
      </c>
      <c r="H218" s="13">
        <v>0.6</v>
      </c>
      <c r="I218" s="13">
        <v>0.61</v>
      </c>
      <c r="J218" s="13">
        <f t="shared" si="7"/>
        <v>1.0000000000000009E-2</v>
      </c>
      <c r="K218" s="13"/>
      <c r="L218" s="13"/>
      <c r="M218" s="13"/>
      <c r="N218" s="13"/>
      <c r="O218" s="13"/>
    </row>
    <row r="219" spans="1:15" x14ac:dyDescent="0.3">
      <c r="A219" s="11">
        <v>0</v>
      </c>
      <c r="B219" s="11"/>
      <c r="C219" s="11"/>
      <c r="D219" s="13" t="s">
        <v>32</v>
      </c>
      <c r="E219" s="13">
        <v>0</v>
      </c>
      <c r="F219" s="13">
        <v>0</v>
      </c>
      <c r="G219" s="13">
        <f t="shared" si="6"/>
        <v>0</v>
      </c>
      <c r="H219" s="13">
        <v>0.61</v>
      </c>
      <c r="I219" s="13">
        <v>0.6</v>
      </c>
      <c r="J219" s="13">
        <f t="shared" si="7"/>
        <v>-1.0000000000000009E-2</v>
      </c>
      <c r="K219" s="13"/>
      <c r="L219" s="13"/>
      <c r="M219" s="13"/>
      <c r="N219" s="13"/>
      <c r="O219" s="13"/>
    </row>
    <row r="220" spans="1:15" x14ac:dyDescent="0.3">
      <c r="A220" s="11">
        <v>1</v>
      </c>
      <c r="B220" s="11"/>
      <c r="C220" s="11"/>
      <c r="D220" s="13" t="s">
        <v>33</v>
      </c>
      <c r="E220" s="13">
        <v>3.72</v>
      </c>
      <c r="F220" s="13">
        <v>3.7</v>
      </c>
      <c r="G220" s="13">
        <f t="shared" si="6"/>
        <v>-2.0000000000000018E-2</v>
      </c>
      <c r="H220" s="13">
        <v>0.6</v>
      </c>
      <c r="I220" s="13">
        <v>0.61</v>
      </c>
      <c r="J220" s="13">
        <f t="shared" si="7"/>
        <v>1.0000000000000009E-2</v>
      </c>
      <c r="K220" s="13"/>
      <c r="L220" s="13"/>
      <c r="M220" s="13"/>
      <c r="N220" s="13"/>
      <c r="O220" s="13"/>
    </row>
    <row r="221" spans="1:15" x14ac:dyDescent="0.3">
      <c r="A221" s="11">
        <v>2</v>
      </c>
      <c r="B221" s="11"/>
      <c r="C221" s="11"/>
      <c r="D221" s="13" t="s">
        <v>33</v>
      </c>
      <c r="E221" s="13">
        <v>4.0199999999999996</v>
      </c>
      <c r="F221" s="13">
        <v>4.0599999999999996</v>
      </c>
      <c r="G221" s="13">
        <f t="shared" si="6"/>
        <v>4.0000000000000036E-2</v>
      </c>
      <c r="H221" s="13">
        <v>0.89</v>
      </c>
      <c r="I221" s="13">
        <v>0.89</v>
      </c>
      <c r="J221" s="13">
        <f t="shared" si="7"/>
        <v>0</v>
      </c>
      <c r="K221" s="13"/>
      <c r="L221" s="13"/>
      <c r="M221" s="13"/>
      <c r="N221" s="13"/>
      <c r="O221" s="13"/>
    </row>
    <row r="222" spans="1:15" x14ac:dyDescent="0.3">
      <c r="A222" s="11">
        <v>3</v>
      </c>
      <c r="B222" s="11"/>
      <c r="C222" s="11"/>
      <c r="D222" s="13" t="s">
        <v>33</v>
      </c>
      <c r="E222" s="13">
        <v>2.02</v>
      </c>
      <c r="F222" s="13">
        <v>2.0299999999999998</v>
      </c>
      <c r="G222" s="13">
        <f t="shared" si="6"/>
        <v>9.9999999999997868E-3</v>
      </c>
      <c r="H222" s="13">
        <v>0.9</v>
      </c>
      <c r="I222" s="13">
        <v>0.89</v>
      </c>
      <c r="J222" s="13">
        <f t="shared" si="7"/>
        <v>-1.0000000000000009E-2</v>
      </c>
      <c r="K222" s="13"/>
      <c r="L222" s="13"/>
      <c r="M222" s="13"/>
      <c r="N222" s="13"/>
      <c r="O222" s="13"/>
    </row>
    <row r="223" spans="1:15" x14ac:dyDescent="0.3">
      <c r="A223" s="14">
        <v>4</v>
      </c>
      <c r="B223" s="14" t="s">
        <v>37</v>
      </c>
      <c r="C223" s="15">
        <v>347.78</v>
      </c>
      <c r="D223" s="16" t="s">
        <v>31</v>
      </c>
      <c r="E223" s="16">
        <v>3.73</v>
      </c>
      <c r="F223" s="16">
        <v>3.72</v>
      </c>
      <c r="G223" s="16">
        <f t="shared" si="6"/>
        <v>-9.9999999999997868E-3</v>
      </c>
      <c r="H223" s="16">
        <v>-0.25</v>
      </c>
      <c r="I223" s="16">
        <v>-0.25</v>
      </c>
      <c r="J223" s="16">
        <f t="shared" si="7"/>
        <v>0</v>
      </c>
      <c r="K223" s="16">
        <v>3.17</v>
      </c>
      <c r="L223" s="16">
        <v>14.22</v>
      </c>
      <c r="M223" s="16">
        <v>5.73</v>
      </c>
      <c r="N223" s="16">
        <v>3.77</v>
      </c>
      <c r="O223" s="16"/>
    </row>
    <row r="224" spans="1:15" x14ac:dyDescent="0.3">
      <c r="A224" s="14">
        <v>3</v>
      </c>
      <c r="B224" s="14"/>
      <c r="C224" s="14"/>
      <c r="D224" s="16" t="s">
        <v>31</v>
      </c>
      <c r="E224" s="16">
        <v>5.73</v>
      </c>
      <c r="F224" s="16">
        <v>5.69</v>
      </c>
      <c r="G224" s="16">
        <f t="shared" si="6"/>
        <v>-4.0000000000000036E-2</v>
      </c>
      <c r="H224" s="16">
        <v>-0.24</v>
      </c>
      <c r="I224" s="16">
        <v>-0.26</v>
      </c>
      <c r="J224" s="16">
        <f t="shared" si="7"/>
        <v>2.0000000000000018E-2</v>
      </c>
      <c r="K224" s="16"/>
      <c r="L224" s="16"/>
      <c r="M224" s="16"/>
      <c r="N224" s="16"/>
      <c r="O224" s="16"/>
    </row>
    <row r="225" spans="1:15" x14ac:dyDescent="0.3">
      <c r="A225" s="14">
        <v>2</v>
      </c>
      <c r="B225" s="14"/>
      <c r="C225" s="14"/>
      <c r="D225" s="16" t="s">
        <v>31</v>
      </c>
      <c r="E225" s="16">
        <v>5.43</v>
      </c>
      <c r="F225" s="16">
        <v>5.46</v>
      </c>
      <c r="G225" s="16">
        <f t="shared" si="6"/>
        <v>3.0000000000000249E-2</v>
      </c>
      <c r="H225" s="16">
        <v>-0.54</v>
      </c>
      <c r="I225" s="16">
        <v>-0.52</v>
      </c>
      <c r="J225" s="16">
        <f t="shared" si="7"/>
        <v>-2.0000000000000018E-2</v>
      </c>
      <c r="K225" s="16"/>
      <c r="L225" s="16"/>
      <c r="M225" s="16"/>
      <c r="N225" s="16"/>
      <c r="O225" s="16"/>
    </row>
    <row r="226" spans="1:15" x14ac:dyDescent="0.3">
      <c r="A226" s="14">
        <v>1</v>
      </c>
      <c r="B226" s="14"/>
      <c r="C226" s="14"/>
      <c r="D226" s="16" t="s">
        <v>31</v>
      </c>
      <c r="E226" s="16">
        <v>1.4</v>
      </c>
      <c r="F226" s="16">
        <v>1.35</v>
      </c>
      <c r="G226" s="16">
        <f t="shared" si="6"/>
        <v>-4.9999999999999822E-2</v>
      </c>
      <c r="H226" s="16">
        <v>-0.55000000000000004</v>
      </c>
      <c r="I226" s="16">
        <v>-0.54</v>
      </c>
      <c r="J226" s="16">
        <f t="shared" si="7"/>
        <v>-1.0000000000000009E-2</v>
      </c>
      <c r="K226" s="16"/>
      <c r="L226" s="16"/>
      <c r="M226" s="16"/>
      <c r="N226" s="16"/>
      <c r="O226" s="16"/>
    </row>
    <row r="227" spans="1:15" x14ac:dyDescent="0.3">
      <c r="A227" s="14">
        <v>0</v>
      </c>
      <c r="B227" s="14"/>
      <c r="C227" s="14"/>
      <c r="D227" s="16" t="s">
        <v>32</v>
      </c>
      <c r="E227" s="16">
        <v>0</v>
      </c>
      <c r="F227" s="16">
        <v>0</v>
      </c>
      <c r="G227" s="16">
        <f t="shared" si="6"/>
        <v>0</v>
      </c>
      <c r="H227" s="16">
        <v>0.69</v>
      </c>
      <c r="I227" s="16">
        <v>0.71</v>
      </c>
      <c r="J227" s="16">
        <f t="shared" si="7"/>
        <v>2.0000000000000018E-2</v>
      </c>
      <c r="K227" s="16"/>
      <c r="L227" s="16"/>
      <c r="M227" s="16"/>
      <c r="N227" s="16"/>
      <c r="O227" s="16"/>
    </row>
    <row r="228" spans="1:15" x14ac:dyDescent="0.3">
      <c r="A228" s="14">
        <v>1</v>
      </c>
      <c r="B228" s="14"/>
      <c r="C228" s="14"/>
      <c r="D228" s="16" t="s">
        <v>33</v>
      </c>
      <c r="E228" s="16">
        <v>3.47</v>
      </c>
      <c r="F228" s="16">
        <v>3.43</v>
      </c>
      <c r="G228" s="16">
        <f t="shared" si="6"/>
        <v>-4.0000000000000036E-2</v>
      </c>
      <c r="H228" s="16">
        <v>0.76</v>
      </c>
      <c r="I228" s="16">
        <v>0.76</v>
      </c>
      <c r="J228" s="16">
        <f t="shared" si="7"/>
        <v>0</v>
      </c>
      <c r="K228" s="16"/>
      <c r="L228" s="16"/>
      <c r="M228" s="16"/>
      <c r="N228" s="16"/>
      <c r="O228" s="16"/>
    </row>
    <row r="229" spans="1:15" x14ac:dyDescent="0.3">
      <c r="A229" s="14">
        <v>2</v>
      </c>
      <c r="B229" s="14"/>
      <c r="C229" s="14"/>
      <c r="D229" s="16" t="s">
        <v>33</v>
      </c>
      <c r="E229" s="16">
        <v>3.77</v>
      </c>
      <c r="F229" s="16">
        <v>3.77</v>
      </c>
      <c r="G229" s="16">
        <f t="shared" si="6"/>
        <v>0</v>
      </c>
      <c r="H229" s="16">
        <v>1.06</v>
      </c>
      <c r="I229" s="16">
        <v>1.08</v>
      </c>
      <c r="J229" s="16">
        <f t="shared" si="7"/>
        <v>2.0000000000000018E-2</v>
      </c>
      <c r="K229" s="16"/>
      <c r="L229" s="16"/>
      <c r="M229" s="16"/>
      <c r="N229" s="16"/>
      <c r="O229" s="16"/>
    </row>
    <row r="230" spans="1:15" x14ac:dyDescent="0.3">
      <c r="A230" s="14">
        <v>3</v>
      </c>
      <c r="B230" s="14"/>
      <c r="C230" s="14"/>
      <c r="D230" s="16" t="s">
        <v>33</v>
      </c>
      <c r="E230" s="16">
        <v>3.53</v>
      </c>
      <c r="F230" s="16">
        <v>3.5</v>
      </c>
      <c r="G230" s="16">
        <f t="shared" si="6"/>
        <v>-2.9999999999999805E-2</v>
      </c>
      <c r="H230" s="16">
        <v>1.06</v>
      </c>
      <c r="I230" s="16">
        <v>1.07</v>
      </c>
      <c r="J230" s="16">
        <f t="shared" si="7"/>
        <v>1.0000000000000009E-2</v>
      </c>
      <c r="K230" s="16"/>
      <c r="L230" s="16"/>
      <c r="M230" s="16"/>
      <c r="N230" s="16"/>
      <c r="O230" s="16"/>
    </row>
    <row r="231" spans="1:15" x14ac:dyDescent="0.3">
      <c r="A231" s="14">
        <v>4</v>
      </c>
      <c r="B231" s="14"/>
      <c r="C231" s="14"/>
      <c r="D231" s="16" t="s">
        <v>33</v>
      </c>
      <c r="E231" s="16">
        <v>1.77</v>
      </c>
      <c r="F231" s="16">
        <v>1.79</v>
      </c>
      <c r="G231" s="16">
        <f t="shared" si="6"/>
        <v>2.0000000000000018E-2</v>
      </c>
      <c r="H231" s="16">
        <v>1.03</v>
      </c>
      <c r="I231" s="16">
        <v>1.02</v>
      </c>
      <c r="J231" s="16">
        <f t="shared" si="7"/>
        <v>-1.0000000000000009E-2</v>
      </c>
      <c r="K231" s="16"/>
      <c r="L231" s="16"/>
      <c r="M231" s="16"/>
      <c r="N231" s="16"/>
      <c r="O231" s="16"/>
    </row>
    <row r="232" spans="1:15" x14ac:dyDescent="0.3">
      <c r="A232" s="11">
        <v>4</v>
      </c>
      <c r="B232" s="11">
        <v>2.2999999999999998</v>
      </c>
      <c r="C232" s="12">
        <v>360</v>
      </c>
      <c r="D232" s="13" t="s">
        <v>31</v>
      </c>
      <c r="E232" s="13">
        <v>3.8</v>
      </c>
      <c r="F232" s="13">
        <v>3.78</v>
      </c>
      <c r="G232" s="13">
        <f t="shared" si="6"/>
        <v>-2.0000000000000018E-2</v>
      </c>
      <c r="H232" s="13">
        <v>-0.3</v>
      </c>
      <c r="I232" s="13">
        <v>-0.28000000000000003</v>
      </c>
      <c r="J232" s="13">
        <f t="shared" si="7"/>
        <v>-1.9999999999999962E-2</v>
      </c>
      <c r="K232" s="13">
        <v>4.83</v>
      </c>
      <c r="L232" s="13">
        <v>14.5</v>
      </c>
      <c r="M232" s="13">
        <v>5.8</v>
      </c>
      <c r="N232" s="13">
        <v>3.91</v>
      </c>
      <c r="O232" s="13"/>
    </row>
    <row r="233" spans="1:15" x14ac:dyDescent="0.3">
      <c r="A233" s="11">
        <v>3</v>
      </c>
      <c r="B233" s="11"/>
      <c r="C233" s="11"/>
      <c r="D233" s="13" t="s">
        <v>31</v>
      </c>
      <c r="E233" s="13">
        <v>5.8</v>
      </c>
      <c r="F233" s="13">
        <v>5.79</v>
      </c>
      <c r="G233" s="13">
        <f t="shared" si="6"/>
        <v>-9.9999999999997868E-3</v>
      </c>
      <c r="H233" s="13">
        <v>-0.28999999999999998</v>
      </c>
      <c r="I233" s="13">
        <v>-0.3</v>
      </c>
      <c r="J233" s="13">
        <f t="shared" si="7"/>
        <v>1.0000000000000009E-2</v>
      </c>
      <c r="K233" s="13"/>
      <c r="L233" s="13"/>
      <c r="M233" s="13"/>
      <c r="N233" s="13"/>
      <c r="O233" s="13"/>
    </row>
    <row r="234" spans="1:15" x14ac:dyDescent="0.3">
      <c r="A234" s="11">
        <v>2</v>
      </c>
      <c r="B234" s="11"/>
      <c r="C234" s="11"/>
      <c r="D234" s="13" t="s">
        <v>31</v>
      </c>
      <c r="E234" s="13">
        <v>5.5</v>
      </c>
      <c r="F234" s="13">
        <v>5.47</v>
      </c>
      <c r="G234" s="13">
        <f t="shared" si="6"/>
        <v>-3.0000000000000249E-2</v>
      </c>
      <c r="H234" s="13">
        <v>-0.59</v>
      </c>
      <c r="I234" s="13">
        <v>-0.57999999999999996</v>
      </c>
      <c r="J234" s="13">
        <f t="shared" si="7"/>
        <v>-1.0000000000000009E-2</v>
      </c>
      <c r="K234" s="13"/>
      <c r="L234" s="13"/>
      <c r="M234" s="13"/>
      <c r="N234" s="13"/>
      <c r="O234" s="13"/>
    </row>
    <row r="235" spans="1:15" x14ac:dyDescent="0.3">
      <c r="A235" s="11">
        <v>1</v>
      </c>
      <c r="B235" s="11"/>
      <c r="C235" s="11"/>
      <c r="D235" s="13" t="s">
        <v>31</v>
      </c>
      <c r="E235" s="13">
        <v>2.95</v>
      </c>
      <c r="F235" s="13">
        <v>2.99</v>
      </c>
      <c r="G235" s="13">
        <f t="shared" si="6"/>
        <v>4.0000000000000036E-2</v>
      </c>
      <c r="H235" s="13">
        <v>-0.6</v>
      </c>
      <c r="I235" s="13">
        <v>-0.62</v>
      </c>
      <c r="J235" s="13">
        <f t="shared" si="7"/>
        <v>2.0000000000000018E-2</v>
      </c>
      <c r="K235" s="13"/>
      <c r="L235" s="13"/>
      <c r="M235" s="13"/>
      <c r="N235" s="13"/>
      <c r="O235" s="13"/>
    </row>
    <row r="236" spans="1:15" x14ac:dyDescent="0.3">
      <c r="A236" s="11">
        <v>0</v>
      </c>
      <c r="B236" s="11"/>
      <c r="C236" s="11"/>
      <c r="D236" s="13" t="s">
        <v>32</v>
      </c>
      <c r="E236" s="13">
        <v>0</v>
      </c>
      <c r="F236" s="13">
        <v>0</v>
      </c>
      <c r="G236" s="13">
        <f t="shared" si="6"/>
        <v>0</v>
      </c>
      <c r="H236" s="13">
        <v>-0.6</v>
      </c>
      <c r="I236" s="13">
        <v>-0.57999999999999996</v>
      </c>
      <c r="J236" s="13">
        <f t="shared" si="7"/>
        <v>-2.0000000000000018E-2</v>
      </c>
      <c r="K236" s="13"/>
      <c r="L236" s="13"/>
      <c r="M236" s="13"/>
      <c r="N236" s="13"/>
      <c r="O236" s="13"/>
    </row>
    <row r="237" spans="1:15" x14ac:dyDescent="0.3">
      <c r="A237" s="11">
        <v>1</v>
      </c>
      <c r="B237" s="11"/>
      <c r="C237" s="11"/>
      <c r="D237" s="13" t="s">
        <v>33</v>
      </c>
      <c r="E237" s="13">
        <v>1.24</v>
      </c>
      <c r="F237" s="13">
        <v>1.25</v>
      </c>
      <c r="G237" s="13">
        <f t="shared" si="6"/>
        <v>1.0000000000000009E-2</v>
      </c>
      <c r="H237" s="13">
        <v>0.68</v>
      </c>
      <c r="I237" s="13">
        <v>0.7</v>
      </c>
      <c r="J237" s="13">
        <f t="shared" si="7"/>
        <v>1.9999999999999907E-2</v>
      </c>
      <c r="K237" s="13"/>
      <c r="L237" s="13"/>
      <c r="M237" s="13"/>
      <c r="N237" s="13"/>
      <c r="O237" s="13"/>
    </row>
    <row r="238" spans="1:15" x14ac:dyDescent="0.3">
      <c r="A238" s="11">
        <v>2</v>
      </c>
      <c r="B238" s="11"/>
      <c r="C238" s="11"/>
      <c r="D238" s="13" t="s">
        <v>33</v>
      </c>
      <c r="E238" s="13">
        <v>3.61</v>
      </c>
      <c r="F238" s="13">
        <v>3.64</v>
      </c>
      <c r="G238" s="13">
        <f t="shared" si="6"/>
        <v>3.0000000000000249E-2</v>
      </c>
      <c r="H238" s="13">
        <v>0.67</v>
      </c>
      <c r="I238" s="13">
        <v>0.66</v>
      </c>
      <c r="J238" s="13">
        <f t="shared" si="7"/>
        <v>-1.0000000000000009E-2</v>
      </c>
      <c r="K238" s="13"/>
      <c r="L238" s="13"/>
      <c r="M238" s="13"/>
      <c r="N238" s="13"/>
      <c r="O238" s="13"/>
    </row>
    <row r="239" spans="1:15" x14ac:dyDescent="0.3">
      <c r="A239" s="11">
        <v>3</v>
      </c>
      <c r="B239" s="11"/>
      <c r="C239" s="11"/>
      <c r="D239" s="13" t="s">
        <v>33</v>
      </c>
      <c r="E239" s="13">
        <v>3.91</v>
      </c>
      <c r="F239" s="13">
        <v>3.91</v>
      </c>
      <c r="G239" s="13">
        <f t="shared" si="6"/>
        <v>0</v>
      </c>
      <c r="H239" s="13">
        <v>0.97</v>
      </c>
      <c r="I239" s="13">
        <v>0.98</v>
      </c>
      <c r="J239" s="13">
        <f t="shared" si="7"/>
        <v>1.0000000000000009E-2</v>
      </c>
      <c r="K239" s="13"/>
      <c r="L239" s="13"/>
      <c r="M239" s="13"/>
      <c r="N239" s="13"/>
      <c r="O239" s="13"/>
    </row>
    <row r="240" spans="1:15" x14ac:dyDescent="0.3">
      <c r="A240" s="11">
        <v>4</v>
      </c>
      <c r="B240" s="11"/>
      <c r="C240" s="11"/>
      <c r="D240" s="13" t="s">
        <v>33</v>
      </c>
      <c r="E240" s="13">
        <v>1.91</v>
      </c>
      <c r="F240" s="13">
        <v>1.88</v>
      </c>
      <c r="G240" s="13">
        <f t="shared" si="6"/>
        <v>-3.0000000000000027E-2</v>
      </c>
      <c r="H240" s="13">
        <v>0.98</v>
      </c>
      <c r="I240" s="13">
        <v>0.99</v>
      </c>
      <c r="J240" s="13">
        <f t="shared" si="7"/>
        <v>1.0000000000000009E-2</v>
      </c>
      <c r="K240" s="13"/>
      <c r="L240" s="13"/>
      <c r="M240" s="13"/>
      <c r="N240" s="13"/>
      <c r="O240" s="13"/>
    </row>
    <row r="241" spans="1:15" x14ac:dyDescent="0.3">
      <c r="A241" s="14">
        <v>4</v>
      </c>
      <c r="B241" s="14">
        <v>1.22</v>
      </c>
      <c r="C241" s="15">
        <v>380</v>
      </c>
      <c r="D241" s="16" t="s">
        <v>31</v>
      </c>
      <c r="E241" s="16">
        <v>3.96</v>
      </c>
      <c r="F241" s="16">
        <v>3.95</v>
      </c>
      <c r="G241" s="16">
        <f t="shared" si="6"/>
        <v>-9.9999999999997868E-3</v>
      </c>
      <c r="H241" s="16">
        <v>-0.39</v>
      </c>
      <c r="I241" s="16">
        <v>-0.39</v>
      </c>
      <c r="J241" s="16">
        <f t="shared" si="7"/>
        <v>0</v>
      </c>
      <c r="K241" s="16">
        <v>3.17</v>
      </c>
      <c r="L241" s="16">
        <v>14.82</v>
      </c>
      <c r="M241" s="16">
        <v>5.96</v>
      </c>
      <c r="N241" s="16">
        <v>4.18</v>
      </c>
      <c r="O241" s="16"/>
    </row>
    <row r="242" spans="1:15" x14ac:dyDescent="0.3">
      <c r="A242" s="14">
        <v>3</v>
      </c>
      <c r="B242" s="14"/>
      <c r="C242" s="14"/>
      <c r="D242" s="16" t="s">
        <v>31</v>
      </c>
      <c r="E242" s="16">
        <v>5.96</v>
      </c>
      <c r="F242" s="16">
        <v>5.93</v>
      </c>
      <c r="G242" s="16">
        <f t="shared" si="6"/>
        <v>-3.0000000000000249E-2</v>
      </c>
      <c r="H242" s="16">
        <v>-0.38</v>
      </c>
      <c r="I242" s="16">
        <v>-0.39</v>
      </c>
      <c r="J242" s="16">
        <f t="shared" si="7"/>
        <v>1.0000000000000009E-2</v>
      </c>
      <c r="K242" s="16"/>
      <c r="L242" s="16"/>
      <c r="M242" s="16"/>
      <c r="N242" s="16"/>
      <c r="O242" s="16"/>
    </row>
    <row r="243" spans="1:15" x14ac:dyDescent="0.3">
      <c r="A243" s="14">
        <v>2</v>
      </c>
      <c r="B243" s="14"/>
      <c r="C243" s="14"/>
      <c r="D243" s="16" t="s">
        <v>31</v>
      </c>
      <c r="E243" s="16">
        <v>5.66</v>
      </c>
      <c r="F243" s="16">
        <v>5.62</v>
      </c>
      <c r="G243" s="16">
        <f t="shared" si="6"/>
        <v>-4.0000000000000036E-2</v>
      </c>
      <c r="H243" s="16">
        <v>-0.68</v>
      </c>
      <c r="I243" s="16">
        <v>-0.67</v>
      </c>
      <c r="J243" s="16">
        <f t="shared" si="7"/>
        <v>-1.0000000000000009E-2</v>
      </c>
      <c r="K243" s="16"/>
      <c r="L243" s="16"/>
      <c r="M243" s="16"/>
      <c r="N243" s="16"/>
      <c r="O243" s="16"/>
    </row>
    <row r="244" spans="1:15" x14ac:dyDescent="0.3">
      <c r="A244" s="14">
        <v>1</v>
      </c>
      <c r="B244" s="14"/>
      <c r="C244" s="14"/>
      <c r="D244" s="16" t="s">
        <v>31</v>
      </c>
      <c r="E244" s="16">
        <v>1.5</v>
      </c>
      <c r="F244" s="16">
        <v>1.52</v>
      </c>
      <c r="G244" s="16">
        <f t="shared" si="6"/>
        <v>2.0000000000000018E-2</v>
      </c>
      <c r="H244" s="16">
        <v>-0.71</v>
      </c>
      <c r="I244" s="16">
        <v>-0.72</v>
      </c>
      <c r="J244" s="16">
        <f t="shared" si="7"/>
        <v>1.0000000000000009E-2</v>
      </c>
      <c r="K244" s="16"/>
      <c r="L244" s="16"/>
      <c r="M244" s="16"/>
      <c r="N244" s="16"/>
      <c r="O244" s="16"/>
    </row>
    <row r="245" spans="1:15" x14ac:dyDescent="0.3">
      <c r="A245" s="14">
        <v>0</v>
      </c>
      <c r="B245" s="14"/>
      <c r="C245" s="14"/>
      <c r="D245" s="16" t="s">
        <v>32</v>
      </c>
      <c r="E245" s="16">
        <v>0</v>
      </c>
      <c r="F245" s="16">
        <v>0</v>
      </c>
      <c r="G245" s="16">
        <f t="shared" si="6"/>
        <v>0</v>
      </c>
      <c r="H245" s="16">
        <v>0.5</v>
      </c>
      <c r="I245" s="16">
        <v>0.5</v>
      </c>
      <c r="J245" s="16">
        <f t="shared" si="7"/>
        <v>0</v>
      </c>
      <c r="K245" s="16"/>
      <c r="L245" s="16"/>
      <c r="M245" s="16"/>
      <c r="N245" s="16"/>
      <c r="O245" s="16"/>
    </row>
    <row r="246" spans="1:15" x14ac:dyDescent="0.3">
      <c r="A246" s="14">
        <v>1</v>
      </c>
      <c r="B246" s="14"/>
      <c r="C246" s="14"/>
      <c r="D246" s="16" t="s">
        <v>33</v>
      </c>
      <c r="E246" s="16">
        <v>3.52</v>
      </c>
      <c r="F246" s="16">
        <v>3.57</v>
      </c>
      <c r="G246" s="16">
        <f t="shared" si="6"/>
        <v>4.9999999999999822E-2</v>
      </c>
      <c r="H246" s="16">
        <v>0.51</v>
      </c>
      <c r="I246" s="16">
        <v>0.52</v>
      </c>
      <c r="J246" s="16">
        <f t="shared" si="7"/>
        <v>1.0000000000000009E-2</v>
      </c>
      <c r="K246" s="16"/>
      <c r="L246" s="16"/>
      <c r="M246" s="16"/>
      <c r="N246" s="16"/>
      <c r="O246" s="16"/>
    </row>
    <row r="247" spans="1:15" x14ac:dyDescent="0.3">
      <c r="A247" s="14">
        <v>2</v>
      </c>
      <c r="B247" s="14"/>
      <c r="C247" s="14"/>
      <c r="D247" s="16" t="s">
        <v>33</v>
      </c>
      <c r="E247" s="16">
        <v>3.88</v>
      </c>
      <c r="F247" s="16">
        <v>3.88</v>
      </c>
      <c r="G247" s="16">
        <f t="shared" si="6"/>
        <v>0</v>
      </c>
      <c r="H247" s="16">
        <v>0.51</v>
      </c>
      <c r="I247" s="16">
        <v>0.52</v>
      </c>
      <c r="J247" s="16">
        <f t="shared" si="7"/>
        <v>1.0000000000000009E-2</v>
      </c>
      <c r="K247" s="16"/>
      <c r="L247" s="16"/>
      <c r="M247" s="16"/>
      <c r="N247" s="16"/>
      <c r="O247" s="16"/>
    </row>
    <row r="248" spans="1:15" x14ac:dyDescent="0.3">
      <c r="A248" s="14">
        <v>3</v>
      </c>
      <c r="B248" s="14"/>
      <c r="C248" s="14"/>
      <c r="D248" s="16" t="s">
        <v>33</v>
      </c>
      <c r="E248" s="16">
        <v>4.18</v>
      </c>
      <c r="F248" s="16">
        <v>4.16</v>
      </c>
      <c r="G248" s="16">
        <f t="shared" si="6"/>
        <v>-1.9999999999999574E-2</v>
      </c>
      <c r="H248" s="16">
        <v>0.81</v>
      </c>
      <c r="I248" s="16">
        <v>0.8</v>
      </c>
      <c r="J248" s="16">
        <f t="shared" si="7"/>
        <v>-1.0000000000000009E-2</v>
      </c>
      <c r="K248" s="16"/>
      <c r="L248" s="16"/>
      <c r="M248" s="16"/>
      <c r="N248" s="16"/>
      <c r="O248" s="16"/>
    </row>
    <row r="249" spans="1:15" x14ac:dyDescent="0.3">
      <c r="A249" s="14">
        <v>4</v>
      </c>
      <c r="B249" s="14"/>
      <c r="C249" s="14"/>
      <c r="D249" s="16" t="s">
        <v>33</v>
      </c>
      <c r="E249" s="16">
        <v>3.52</v>
      </c>
      <c r="F249" s="16">
        <v>3.56</v>
      </c>
      <c r="G249" s="16">
        <f t="shared" si="6"/>
        <v>4.0000000000000036E-2</v>
      </c>
      <c r="H249" s="16">
        <v>0.81</v>
      </c>
      <c r="I249" s="16">
        <v>0.81</v>
      </c>
      <c r="J249" s="16">
        <f t="shared" si="7"/>
        <v>0</v>
      </c>
      <c r="K249" s="16"/>
      <c r="L249" s="16"/>
      <c r="M249" s="16"/>
      <c r="N249" s="16"/>
      <c r="O249" s="16"/>
    </row>
    <row r="250" spans="1:15" x14ac:dyDescent="0.3">
      <c r="A250" s="14">
        <v>5</v>
      </c>
      <c r="B250" s="14"/>
      <c r="C250" s="14"/>
      <c r="D250" s="16" t="s">
        <v>33</v>
      </c>
      <c r="E250" s="16">
        <v>2.1800000000000002</v>
      </c>
      <c r="F250" s="16">
        <v>2.21</v>
      </c>
      <c r="G250" s="16">
        <f t="shared" si="6"/>
        <v>2.9999999999999805E-2</v>
      </c>
      <c r="H250" s="16">
        <v>0.8</v>
      </c>
      <c r="I250" s="16">
        <v>0.8</v>
      </c>
      <c r="J250" s="16">
        <f t="shared" si="7"/>
        <v>0</v>
      </c>
      <c r="K250" s="16"/>
      <c r="L250" s="16"/>
      <c r="M250" s="16"/>
      <c r="N250" s="16"/>
      <c r="O250" s="16"/>
    </row>
    <row r="251" spans="1:15" x14ac:dyDescent="0.3">
      <c r="A251" s="11">
        <v>5</v>
      </c>
      <c r="B251" s="11">
        <v>2.5499999999999998</v>
      </c>
      <c r="C251" s="12">
        <v>400</v>
      </c>
      <c r="D251" s="13" t="s">
        <v>31</v>
      </c>
      <c r="E251" s="13">
        <v>3.24</v>
      </c>
      <c r="F251" s="13">
        <v>3.27</v>
      </c>
      <c r="G251" s="13">
        <f t="shared" si="6"/>
        <v>2.9999999999999805E-2</v>
      </c>
      <c r="H251" s="13">
        <v>-0.53</v>
      </c>
      <c r="I251" s="13">
        <v>-0.54</v>
      </c>
      <c r="J251" s="13">
        <f t="shared" si="7"/>
        <v>1.0000000000000009E-2</v>
      </c>
      <c r="K251" s="13">
        <v>5.57</v>
      </c>
      <c r="L251" s="13">
        <v>14.54</v>
      </c>
      <c r="M251" s="13">
        <v>4.74</v>
      </c>
      <c r="N251" s="13">
        <v>4.2</v>
      </c>
      <c r="O251" s="13"/>
    </row>
    <row r="252" spans="1:15" x14ac:dyDescent="0.3">
      <c r="A252" s="11">
        <v>4</v>
      </c>
      <c r="B252" s="11"/>
      <c r="C252" s="11"/>
      <c r="D252" s="13" t="s">
        <v>31</v>
      </c>
      <c r="E252" s="13">
        <v>4</v>
      </c>
      <c r="F252" s="13">
        <v>3.96</v>
      </c>
      <c r="G252" s="13">
        <f t="shared" si="6"/>
        <v>-4.0000000000000036E-2</v>
      </c>
      <c r="H252" s="13">
        <v>-0.53</v>
      </c>
      <c r="I252" s="13">
        <v>-0.53</v>
      </c>
      <c r="J252" s="13">
        <f t="shared" si="7"/>
        <v>0</v>
      </c>
      <c r="K252" s="13"/>
      <c r="L252" s="13"/>
      <c r="M252" s="13"/>
      <c r="N252" s="13"/>
      <c r="O252" s="13"/>
    </row>
    <row r="253" spans="1:15" x14ac:dyDescent="0.3">
      <c r="A253" s="11">
        <v>3</v>
      </c>
      <c r="B253" s="11"/>
      <c r="C253" s="11"/>
      <c r="D253" s="13" t="s">
        <v>31</v>
      </c>
      <c r="E253" s="13">
        <v>4.74</v>
      </c>
      <c r="F253" s="13">
        <v>4.7</v>
      </c>
      <c r="G253" s="13">
        <f t="shared" si="6"/>
        <v>-4.0000000000000036E-2</v>
      </c>
      <c r="H253" s="13">
        <v>0.46</v>
      </c>
      <c r="I253" s="13">
        <v>0.46</v>
      </c>
      <c r="J253" s="13">
        <f t="shared" si="7"/>
        <v>0</v>
      </c>
      <c r="K253" s="13"/>
      <c r="L253" s="13"/>
      <c r="M253" s="13"/>
      <c r="N253" s="13"/>
      <c r="O253" s="13"/>
    </row>
    <row r="254" spans="1:15" x14ac:dyDescent="0.3">
      <c r="A254" s="11">
        <v>2</v>
      </c>
      <c r="B254" s="11"/>
      <c r="C254" s="11"/>
      <c r="D254" s="13" t="s">
        <v>31</v>
      </c>
      <c r="E254" s="13">
        <v>4.5599999999999996</v>
      </c>
      <c r="F254" s="13">
        <v>4.5599999999999996</v>
      </c>
      <c r="G254" s="13">
        <f t="shared" si="6"/>
        <v>0</v>
      </c>
      <c r="H254" s="13">
        <v>-0.08</v>
      </c>
      <c r="I254" s="13">
        <v>-0.06</v>
      </c>
      <c r="J254" s="13">
        <f t="shared" si="7"/>
        <v>-2.0000000000000004E-2</v>
      </c>
      <c r="K254" s="13"/>
      <c r="L254" s="13"/>
      <c r="M254" s="13"/>
      <c r="N254" s="13"/>
      <c r="O254" s="13"/>
    </row>
    <row r="255" spans="1:15" x14ac:dyDescent="0.3">
      <c r="A255" s="11">
        <v>1</v>
      </c>
      <c r="B255" s="11"/>
      <c r="C255" s="11"/>
      <c r="D255" s="13" t="s">
        <v>31</v>
      </c>
      <c r="E255" s="13">
        <v>4</v>
      </c>
      <c r="F255" s="13">
        <v>3.97</v>
      </c>
      <c r="G255" s="13">
        <f t="shared" si="6"/>
        <v>-2.9999999999999805E-2</v>
      </c>
      <c r="H255" s="13">
        <v>-0.83</v>
      </c>
      <c r="I255" s="13">
        <v>-0.84</v>
      </c>
      <c r="J255" s="13">
        <f t="shared" si="7"/>
        <v>1.0000000000000009E-2</v>
      </c>
      <c r="K255" s="13"/>
      <c r="L255" s="13"/>
      <c r="M255" s="13"/>
      <c r="N255" s="13"/>
      <c r="O255" s="13"/>
    </row>
    <row r="256" spans="1:15" x14ac:dyDescent="0.3">
      <c r="A256" s="11">
        <v>0</v>
      </c>
      <c r="B256" s="11"/>
      <c r="C256" s="11"/>
      <c r="D256" s="13" t="s">
        <v>32</v>
      </c>
      <c r="E256" s="13">
        <v>0</v>
      </c>
      <c r="F256" s="13">
        <v>0</v>
      </c>
      <c r="G256" s="13">
        <f t="shared" si="6"/>
        <v>0</v>
      </c>
      <c r="H256" s="13">
        <v>-0.81</v>
      </c>
      <c r="I256" s="13">
        <v>-0.81</v>
      </c>
      <c r="J256" s="13">
        <f t="shared" si="7"/>
        <v>0</v>
      </c>
      <c r="K256" s="13"/>
      <c r="L256" s="13"/>
      <c r="M256" s="13"/>
      <c r="N256" s="13"/>
      <c r="O256" s="13"/>
    </row>
    <row r="257" spans="1:15" x14ac:dyDescent="0.3">
      <c r="A257" s="11">
        <v>1</v>
      </c>
      <c r="B257" s="11"/>
      <c r="C257" s="11"/>
      <c r="D257" s="13" t="s">
        <v>33</v>
      </c>
      <c r="E257" s="13">
        <v>1.57</v>
      </c>
      <c r="F257" s="13">
        <v>1.54</v>
      </c>
      <c r="G257" s="13">
        <f t="shared" si="6"/>
        <v>-3.0000000000000027E-2</v>
      </c>
      <c r="H257" s="13">
        <v>-0.68</v>
      </c>
      <c r="I257" s="13">
        <v>-0.69</v>
      </c>
      <c r="J257" s="13">
        <f t="shared" si="7"/>
        <v>9.9999999999998979E-3</v>
      </c>
      <c r="K257" s="13"/>
      <c r="L257" s="13"/>
      <c r="M257" s="13"/>
      <c r="N257" s="13"/>
      <c r="O257" s="13"/>
    </row>
    <row r="258" spans="1:15" x14ac:dyDescent="0.3">
      <c r="A258" s="11">
        <v>2</v>
      </c>
      <c r="B258" s="11"/>
      <c r="C258" s="11"/>
      <c r="D258" s="13" t="s">
        <v>33</v>
      </c>
      <c r="E258" s="13">
        <v>2.2400000000000002</v>
      </c>
      <c r="F258" s="13">
        <v>2.2000000000000002</v>
      </c>
      <c r="G258" s="13">
        <f t="shared" si="6"/>
        <v>-4.0000000000000036E-2</v>
      </c>
      <c r="H258" s="13">
        <v>0.53</v>
      </c>
      <c r="I258" s="13">
        <v>0.51</v>
      </c>
      <c r="J258" s="13">
        <f t="shared" si="7"/>
        <v>-2.0000000000000018E-2</v>
      </c>
      <c r="K258" s="13"/>
      <c r="L258" s="13"/>
      <c r="M258" s="13"/>
      <c r="N258" s="13"/>
      <c r="O258" s="13"/>
    </row>
    <row r="259" spans="1:15" x14ac:dyDescent="0.3">
      <c r="A259" s="11">
        <v>3</v>
      </c>
      <c r="B259" s="11"/>
      <c r="C259" s="11"/>
      <c r="D259" s="13" t="s">
        <v>33</v>
      </c>
      <c r="E259" s="13">
        <v>3.9</v>
      </c>
      <c r="F259" s="13">
        <v>3.95</v>
      </c>
      <c r="G259" s="13">
        <f t="shared" si="6"/>
        <v>5.0000000000000266E-2</v>
      </c>
      <c r="H259" s="13">
        <v>0.52</v>
      </c>
      <c r="I259" s="13">
        <v>0.53</v>
      </c>
      <c r="J259" s="13">
        <f t="shared" si="7"/>
        <v>1.0000000000000009E-2</v>
      </c>
      <c r="K259" s="13"/>
      <c r="L259" s="13"/>
      <c r="M259" s="13"/>
      <c r="N259" s="13"/>
      <c r="O259" s="13"/>
    </row>
    <row r="260" spans="1:15" x14ac:dyDescent="0.3">
      <c r="A260" s="11">
        <v>4</v>
      </c>
      <c r="B260" s="11"/>
      <c r="C260" s="11"/>
      <c r="D260" s="13" t="s">
        <v>33</v>
      </c>
      <c r="E260" s="13">
        <v>4.2</v>
      </c>
      <c r="F260" s="13">
        <v>4.1900000000000004</v>
      </c>
      <c r="G260" s="13">
        <f t="shared" si="6"/>
        <v>-9.9999999999997868E-3</v>
      </c>
      <c r="H260" s="13">
        <v>0.82</v>
      </c>
      <c r="I260" s="13">
        <v>0.82</v>
      </c>
      <c r="J260" s="13">
        <f t="shared" si="7"/>
        <v>0</v>
      </c>
      <c r="K260" s="13"/>
      <c r="L260" s="13"/>
      <c r="M260" s="13"/>
      <c r="N260" s="13"/>
      <c r="O260" s="13"/>
    </row>
    <row r="261" spans="1:15" x14ac:dyDescent="0.3">
      <c r="A261" s="11">
        <v>5</v>
      </c>
      <c r="B261" s="11"/>
      <c r="C261" s="11"/>
      <c r="D261" s="13" t="s">
        <v>33</v>
      </c>
      <c r="E261" s="13">
        <v>2.2400000000000002</v>
      </c>
      <c r="F261" s="13">
        <v>2.2400000000000002</v>
      </c>
      <c r="G261" s="13">
        <f t="shared" si="6"/>
        <v>0</v>
      </c>
      <c r="H261" s="13">
        <v>0.83</v>
      </c>
      <c r="I261" s="13">
        <v>0.84</v>
      </c>
      <c r="J261" s="13">
        <f t="shared" si="7"/>
        <v>1.0000000000000009E-2</v>
      </c>
      <c r="K261" s="13"/>
      <c r="L261" s="13"/>
      <c r="M261" s="13"/>
      <c r="N261" s="13"/>
      <c r="O261" s="13"/>
    </row>
    <row r="262" spans="1:15" x14ac:dyDescent="0.3">
      <c r="A262" s="11">
        <v>6</v>
      </c>
      <c r="B262" s="11"/>
      <c r="C262" s="11"/>
      <c r="D262" s="13" t="s">
        <v>33</v>
      </c>
      <c r="E262" s="13">
        <v>2.2200000000000002</v>
      </c>
      <c r="F262" s="13">
        <v>2.21</v>
      </c>
      <c r="G262" s="13">
        <f t="shared" si="6"/>
        <v>-1.0000000000000231E-2</v>
      </c>
      <c r="H262" s="13">
        <v>0.79</v>
      </c>
      <c r="I262" s="13">
        <v>0.8</v>
      </c>
      <c r="J262" s="13">
        <f t="shared" si="7"/>
        <v>1.0000000000000009E-2</v>
      </c>
      <c r="K262" s="13"/>
      <c r="L262" s="13"/>
      <c r="M262" s="13"/>
      <c r="N262" s="13"/>
      <c r="O262" s="13"/>
    </row>
    <row r="263" spans="1:15" x14ac:dyDescent="0.3">
      <c r="A263" s="14">
        <v>5</v>
      </c>
      <c r="B263" s="14">
        <v>2.11</v>
      </c>
      <c r="C263" s="15">
        <v>420</v>
      </c>
      <c r="D263" s="16" t="s">
        <v>31</v>
      </c>
      <c r="E263" s="16">
        <v>2.96</v>
      </c>
      <c r="F263" s="16">
        <v>2.91</v>
      </c>
      <c r="G263" s="16">
        <f t="shared" si="6"/>
        <v>-4.9999999999999822E-2</v>
      </c>
      <c r="H263" s="16">
        <v>-0.02</v>
      </c>
      <c r="I263" s="16">
        <v>0</v>
      </c>
      <c r="J263" s="16">
        <f t="shared" si="7"/>
        <v>-0.02</v>
      </c>
      <c r="K263" s="16">
        <v>3.53</v>
      </c>
      <c r="L263" s="16">
        <v>13.91</v>
      </c>
      <c r="M263" s="16">
        <v>4.7699999999999996</v>
      </c>
      <c r="N263" s="16">
        <v>4.3</v>
      </c>
      <c r="O263" s="16"/>
    </row>
    <row r="264" spans="1:15" x14ac:dyDescent="0.3">
      <c r="A264" s="14">
        <v>4</v>
      </c>
      <c r="B264" s="14"/>
      <c r="C264" s="14"/>
      <c r="D264" s="16" t="s">
        <v>31</v>
      </c>
      <c r="E264" s="16">
        <v>4.29</v>
      </c>
      <c r="F264" s="16">
        <v>4.34</v>
      </c>
      <c r="G264" s="16">
        <f t="shared" si="6"/>
        <v>4.9999999999999822E-2</v>
      </c>
      <c r="H264" s="16">
        <v>-0.01</v>
      </c>
      <c r="I264" s="16">
        <v>0</v>
      </c>
      <c r="J264" s="16">
        <f t="shared" si="7"/>
        <v>-0.01</v>
      </c>
      <c r="K264" s="16"/>
      <c r="L264" s="16"/>
      <c r="M264" s="16"/>
      <c r="N264" s="16"/>
      <c r="O264" s="16"/>
    </row>
    <row r="265" spans="1:15" x14ac:dyDescent="0.3">
      <c r="A265" s="14">
        <v>3</v>
      </c>
      <c r="B265" s="14"/>
      <c r="C265" s="14"/>
      <c r="D265" s="16" t="s">
        <v>31</v>
      </c>
      <c r="E265" s="16">
        <v>4.7699999999999996</v>
      </c>
      <c r="F265" s="16">
        <v>4.79</v>
      </c>
      <c r="G265" s="16">
        <f t="shared" si="6"/>
        <v>2.0000000000000462E-2</v>
      </c>
      <c r="H265" s="16">
        <v>0.46</v>
      </c>
      <c r="I265" s="16">
        <v>0.45</v>
      </c>
      <c r="J265" s="16">
        <f t="shared" si="7"/>
        <v>-1.0000000000000009E-2</v>
      </c>
      <c r="K265" s="16"/>
      <c r="L265" s="16"/>
      <c r="M265" s="16"/>
      <c r="N265" s="16"/>
      <c r="O265" s="16"/>
    </row>
    <row r="266" spans="1:15" x14ac:dyDescent="0.3">
      <c r="A266" s="14">
        <v>2</v>
      </c>
      <c r="B266" s="14"/>
      <c r="C266" s="14"/>
      <c r="D266" s="16" t="s">
        <v>31</v>
      </c>
      <c r="E266" s="16">
        <v>4.5599999999999996</v>
      </c>
      <c r="F266" s="16">
        <v>4.53</v>
      </c>
      <c r="G266" s="16">
        <f t="shared" si="6"/>
        <v>-2.9999999999999361E-2</v>
      </c>
      <c r="H266" s="16">
        <v>-0.05</v>
      </c>
      <c r="I266" s="16">
        <v>-0.03</v>
      </c>
      <c r="J266" s="16">
        <f t="shared" si="7"/>
        <v>-2.0000000000000004E-2</v>
      </c>
      <c r="K266" s="16"/>
      <c r="L266" s="16"/>
      <c r="M266" s="16"/>
      <c r="N266" s="16"/>
      <c r="O266" s="16"/>
    </row>
    <row r="267" spans="1:15" x14ac:dyDescent="0.3">
      <c r="A267" s="14">
        <v>1</v>
      </c>
      <c r="B267" s="14"/>
      <c r="C267" s="14"/>
      <c r="D267" s="16" t="s">
        <v>31</v>
      </c>
      <c r="E267" s="16">
        <v>4.29</v>
      </c>
      <c r="F267" s="16">
        <v>4.3099999999999996</v>
      </c>
      <c r="G267" s="16">
        <f t="shared" si="6"/>
        <v>1.9999999999999574E-2</v>
      </c>
      <c r="H267" s="16">
        <v>-0.31</v>
      </c>
      <c r="I267" s="16">
        <v>-0.28999999999999998</v>
      </c>
      <c r="J267" s="16">
        <f t="shared" si="7"/>
        <v>-2.0000000000000018E-2</v>
      </c>
      <c r="K267" s="16"/>
      <c r="L267" s="16"/>
      <c r="M267" s="16"/>
      <c r="N267" s="16"/>
      <c r="O267" s="16"/>
    </row>
    <row r="268" spans="1:15" x14ac:dyDescent="0.3">
      <c r="A268" s="14">
        <v>0</v>
      </c>
      <c r="B268" s="14"/>
      <c r="C268" s="14"/>
      <c r="D268" s="16" t="s">
        <v>32</v>
      </c>
      <c r="E268" s="16">
        <v>0</v>
      </c>
      <c r="F268" s="16">
        <v>0</v>
      </c>
      <c r="G268" s="16">
        <f t="shared" si="6"/>
        <v>0</v>
      </c>
      <c r="H268" s="16">
        <v>-0.35</v>
      </c>
      <c r="I268" s="16">
        <v>-0.36</v>
      </c>
      <c r="J268" s="16">
        <f t="shared" si="7"/>
        <v>1.0000000000000009E-2</v>
      </c>
      <c r="K268" s="16"/>
      <c r="L268" s="16"/>
      <c r="M268" s="16"/>
      <c r="N268" s="16"/>
      <c r="O268" s="16"/>
    </row>
    <row r="269" spans="1:15" x14ac:dyDescent="0.3">
      <c r="A269" s="14">
        <v>1</v>
      </c>
      <c r="B269" s="14"/>
      <c r="C269" s="14"/>
      <c r="D269" s="16" t="s">
        <v>33</v>
      </c>
      <c r="E269" s="16">
        <v>1.36</v>
      </c>
      <c r="F269" s="16">
        <v>1.33</v>
      </c>
      <c r="G269" s="16">
        <f t="shared" si="6"/>
        <v>-3.0000000000000027E-2</v>
      </c>
      <c r="H269" s="16">
        <v>0.55000000000000004</v>
      </c>
      <c r="I269" s="16">
        <v>0.54</v>
      </c>
      <c r="J269" s="16">
        <f t="shared" si="7"/>
        <v>-1.0000000000000009E-2</v>
      </c>
      <c r="K269" s="16"/>
      <c r="L269" s="16"/>
      <c r="M269" s="16"/>
      <c r="N269" s="16"/>
      <c r="O269" s="16"/>
    </row>
    <row r="270" spans="1:15" x14ac:dyDescent="0.3">
      <c r="A270" s="14">
        <v>2</v>
      </c>
      <c r="B270" s="14"/>
      <c r="C270" s="14"/>
      <c r="D270" s="16" t="s">
        <v>33</v>
      </c>
      <c r="E270" s="16">
        <v>4</v>
      </c>
      <c r="F270" s="16">
        <v>3.95</v>
      </c>
      <c r="G270" s="16">
        <f t="shared" si="6"/>
        <v>-4.9999999999999822E-2</v>
      </c>
      <c r="H270" s="16">
        <v>0.48</v>
      </c>
      <c r="I270" s="16">
        <v>0.47</v>
      </c>
      <c r="J270" s="16">
        <f t="shared" si="7"/>
        <v>-1.0000000000000009E-2</v>
      </c>
      <c r="K270" s="16"/>
      <c r="L270" s="16"/>
      <c r="M270" s="16"/>
      <c r="N270" s="16"/>
      <c r="O270" s="16"/>
    </row>
    <row r="271" spans="1:15" x14ac:dyDescent="0.3">
      <c r="A271" s="14">
        <v>3</v>
      </c>
      <c r="B271" s="14"/>
      <c r="C271" s="14"/>
      <c r="D271" s="16" t="s">
        <v>33</v>
      </c>
      <c r="E271" s="16">
        <v>4.3</v>
      </c>
      <c r="F271" s="16">
        <v>4.34</v>
      </c>
      <c r="G271" s="16">
        <f t="shared" ref="G271:G334" si="8">ABS(F271)-ABS(E271)</f>
        <v>4.0000000000000036E-2</v>
      </c>
      <c r="H271" s="16">
        <v>0.77</v>
      </c>
      <c r="I271" s="16">
        <v>0.76</v>
      </c>
      <c r="J271" s="16">
        <f t="shared" ref="J271:J334" si="9">ABS(I271)-ABS(H271)</f>
        <v>-1.0000000000000009E-2</v>
      </c>
      <c r="K271" s="16"/>
      <c r="L271" s="16"/>
      <c r="M271" s="16"/>
      <c r="N271" s="16"/>
      <c r="O271" s="16"/>
    </row>
    <row r="272" spans="1:15" x14ac:dyDescent="0.3">
      <c r="A272" s="14">
        <v>4</v>
      </c>
      <c r="B272" s="14"/>
      <c r="C272" s="14"/>
      <c r="D272" s="16" t="s">
        <v>33</v>
      </c>
      <c r="E272" s="16">
        <v>4.1500000000000004</v>
      </c>
      <c r="F272" s="16">
        <v>4.17</v>
      </c>
      <c r="G272" s="16">
        <f t="shared" si="8"/>
        <v>1.9999999999999574E-2</v>
      </c>
      <c r="H272" s="16">
        <v>0.77</v>
      </c>
      <c r="I272" s="16">
        <v>0.78</v>
      </c>
      <c r="J272" s="16">
        <f t="shared" si="9"/>
        <v>1.0000000000000009E-2</v>
      </c>
      <c r="K272" s="16"/>
      <c r="L272" s="16"/>
      <c r="M272" s="16"/>
      <c r="N272" s="16"/>
      <c r="O272" s="16"/>
    </row>
    <row r="273" spans="1:15" x14ac:dyDescent="0.3">
      <c r="A273" s="14">
        <v>5</v>
      </c>
      <c r="B273" s="14"/>
      <c r="C273" s="14"/>
      <c r="D273" s="16" t="s">
        <v>33</v>
      </c>
      <c r="E273" s="16">
        <v>2.2999999999999998</v>
      </c>
      <c r="F273" s="16">
        <v>2.2599999999999998</v>
      </c>
      <c r="G273" s="16">
        <f t="shared" si="8"/>
        <v>-4.0000000000000036E-2</v>
      </c>
      <c r="H273" s="16">
        <v>0.82</v>
      </c>
      <c r="I273" s="16">
        <v>0.83</v>
      </c>
      <c r="J273" s="16">
        <f t="shared" si="9"/>
        <v>1.0000000000000009E-2</v>
      </c>
      <c r="K273" s="16"/>
      <c r="L273" s="16"/>
      <c r="M273" s="16"/>
      <c r="N273" s="16"/>
      <c r="O273" s="16"/>
    </row>
    <row r="274" spans="1:15" x14ac:dyDescent="0.3">
      <c r="A274" s="11">
        <v>6</v>
      </c>
      <c r="B274" s="11">
        <v>2.5</v>
      </c>
      <c r="C274" s="12">
        <v>440</v>
      </c>
      <c r="D274" s="13" t="s">
        <v>31</v>
      </c>
      <c r="E274" s="13">
        <v>2.3199999999999998</v>
      </c>
      <c r="F274" s="13">
        <v>2.3199999999999998</v>
      </c>
      <c r="G274" s="13">
        <f t="shared" si="8"/>
        <v>0</v>
      </c>
      <c r="H274" s="13">
        <v>0.82</v>
      </c>
      <c r="I274" s="13">
        <v>0.83</v>
      </c>
      <c r="J274" s="13">
        <f t="shared" si="9"/>
        <v>1.0000000000000009E-2</v>
      </c>
      <c r="K274" s="13">
        <v>4.29</v>
      </c>
      <c r="L274" s="13">
        <v>15.47</v>
      </c>
      <c r="M274" s="13">
        <v>4.32</v>
      </c>
      <c r="N274" s="13">
        <v>5.96</v>
      </c>
      <c r="O274" s="13"/>
    </row>
    <row r="275" spans="1:15" x14ac:dyDescent="0.3">
      <c r="A275" s="11">
        <v>5</v>
      </c>
      <c r="B275" s="11"/>
      <c r="C275" s="11"/>
      <c r="D275" s="13" t="s">
        <v>31</v>
      </c>
      <c r="E275" s="13">
        <v>3.5</v>
      </c>
      <c r="F275" s="13">
        <v>3.49</v>
      </c>
      <c r="G275" s="13">
        <f t="shared" si="8"/>
        <v>-9.9999999999997868E-3</v>
      </c>
      <c r="H275" s="13">
        <v>0.79</v>
      </c>
      <c r="I275" s="13">
        <v>0.8</v>
      </c>
      <c r="J275" s="13">
        <f t="shared" si="9"/>
        <v>1.0000000000000009E-2</v>
      </c>
      <c r="K275" s="13"/>
      <c r="L275" s="13"/>
      <c r="M275" s="13"/>
      <c r="N275" s="13"/>
      <c r="O275" s="13"/>
    </row>
    <row r="276" spans="1:15" x14ac:dyDescent="0.3">
      <c r="A276" s="11">
        <v>4</v>
      </c>
      <c r="B276" s="11"/>
      <c r="C276" s="11"/>
      <c r="D276" s="13" t="s">
        <v>31</v>
      </c>
      <c r="E276" s="13">
        <v>4.32</v>
      </c>
      <c r="F276" s="13">
        <v>4.29</v>
      </c>
      <c r="G276" s="13">
        <f t="shared" si="8"/>
        <v>-3.0000000000000249E-2</v>
      </c>
      <c r="H276" s="13">
        <v>0.78</v>
      </c>
      <c r="I276" s="13">
        <v>0.8</v>
      </c>
      <c r="J276" s="13">
        <f t="shared" si="9"/>
        <v>2.0000000000000018E-2</v>
      </c>
      <c r="K276" s="13"/>
      <c r="L276" s="13"/>
      <c r="M276" s="13"/>
      <c r="N276" s="13"/>
      <c r="O276" s="13"/>
    </row>
    <row r="277" spans="1:15" x14ac:dyDescent="0.3">
      <c r="A277" s="11">
        <v>3</v>
      </c>
      <c r="B277" s="11"/>
      <c r="C277" s="11"/>
      <c r="D277" s="13" t="s">
        <v>31</v>
      </c>
      <c r="E277" s="13">
        <v>4.0199999999999996</v>
      </c>
      <c r="F277" s="13">
        <v>4.01</v>
      </c>
      <c r="G277" s="13">
        <f t="shared" si="8"/>
        <v>-9.9999999999997868E-3</v>
      </c>
      <c r="H277" s="13">
        <v>0.48</v>
      </c>
      <c r="I277" s="13">
        <v>0.49</v>
      </c>
      <c r="J277" s="13">
        <f t="shared" si="9"/>
        <v>1.0000000000000009E-2</v>
      </c>
      <c r="K277" s="13"/>
      <c r="L277" s="13"/>
      <c r="M277" s="13"/>
      <c r="N277" s="13"/>
      <c r="O277" s="13"/>
    </row>
    <row r="278" spans="1:15" x14ac:dyDescent="0.3">
      <c r="A278" s="11">
        <v>2</v>
      </c>
      <c r="B278" s="11"/>
      <c r="C278" s="11"/>
      <c r="D278" s="13" t="s">
        <v>31</v>
      </c>
      <c r="E278" s="13">
        <v>3.5</v>
      </c>
      <c r="F278" s="13">
        <v>3.47</v>
      </c>
      <c r="G278" s="13">
        <f t="shared" si="8"/>
        <v>-2.9999999999999805E-2</v>
      </c>
      <c r="H278" s="13">
        <v>0.49</v>
      </c>
      <c r="I278" s="13">
        <v>0.49</v>
      </c>
      <c r="J278" s="13">
        <f t="shared" si="9"/>
        <v>0</v>
      </c>
      <c r="K278" s="13"/>
      <c r="L278" s="13"/>
      <c r="M278" s="13"/>
      <c r="N278" s="13"/>
      <c r="O278" s="13"/>
    </row>
    <row r="279" spans="1:15" x14ac:dyDescent="0.3">
      <c r="A279" s="11">
        <v>1</v>
      </c>
      <c r="B279" s="11"/>
      <c r="C279" s="11"/>
      <c r="D279" s="13" t="s">
        <v>31</v>
      </c>
      <c r="E279" s="13">
        <v>0.4</v>
      </c>
      <c r="F279" s="13">
        <v>0.35</v>
      </c>
      <c r="G279" s="13">
        <f t="shared" si="8"/>
        <v>-5.0000000000000044E-2</v>
      </c>
      <c r="H279" s="13">
        <v>0.56000000000000005</v>
      </c>
      <c r="I279" s="13">
        <v>0.56999999999999995</v>
      </c>
      <c r="J279" s="13">
        <f t="shared" si="9"/>
        <v>9.9999999999998979E-3</v>
      </c>
      <c r="K279" s="13"/>
      <c r="L279" s="13"/>
      <c r="M279" s="13"/>
      <c r="N279" s="13"/>
      <c r="O279" s="13"/>
    </row>
    <row r="280" spans="1:15" x14ac:dyDescent="0.3">
      <c r="A280" s="11">
        <v>0</v>
      </c>
      <c r="B280" s="11"/>
      <c r="C280" s="11"/>
      <c r="D280" s="13" t="s">
        <v>32</v>
      </c>
      <c r="E280" s="13">
        <v>0</v>
      </c>
      <c r="F280" s="13">
        <v>0</v>
      </c>
      <c r="G280" s="13">
        <f t="shared" si="8"/>
        <v>0</v>
      </c>
      <c r="H280" s="13">
        <v>-0.72</v>
      </c>
      <c r="I280" s="13">
        <v>-0.71</v>
      </c>
      <c r="J280" s="13">
        <f t="shared" si="9"/>
        <v>-1.0000000000000009E-2</v>
      </c>
      <c r="K280" s="13"/>
      <c r="L280" s="13"/>
      <c r="M280" s="13"/>
      <c r="N280" s="13"/>
      <c r="O280" s="13"/>
    </row>
    <row r="281" spans="1:15" x14ac:dyDescent="0.3">
      <c r="A281" s="11">
        <v>1</v>
      </c>
      <c r="B281" s="11"/>
      <c r="C281" s="11"/>
      <c r="D281" s="13" t="s">
        <v>33</v>
      </c>
      <c r="E281" s="13">
        <v>3.43</v>
      </c>
      <c r="F281" s="13">
        <v>3.41</v>
      </c>
      <c r="G281" s="13">
        <f t="shared" si="8"/>
        <v>-2.0000000000000018E-2</v>
      </c>
      <c r="H281" s="13">
        <v>-0.66</v>
      </c>
      <c r="I281" s="13">
        <v>-0.66</v>
      </c>
      <c r="J281" s="13">
        <f t="shared" si="9"/>
        <v>0</v>
      </c>
      <c r="K281" s="13"/>
      <c r="L281" s="13"/>
      <c r="M281" s="13"/>
      <c r="N281" s="13"/>
      <c r="O281" s="13"/>
    </row>
    <row r="282" spans="1:15" x14ac:dyDescent="0.3">
      <c r="A282" s="11">
        <v>2</v>
      </c>
      <c r="B282" s="11"/>
      <c r="C282" s="11"/>
      <c r="D282" s="13" t="s">
        <v>33</v>
      </c>
      <c r="E282" s="13">
        <v>5.66</v>
      </c>
      <c r="F282" s="13">
        <v>5.66</v>
      </c>
      <c r="G282" s="13">
        <f t="shared" si="8"/>
        <v>0</v>
      </c>
      <c r="H282" s="13">
        <v>-0.62</v>
      </c>
      <c r="I282" s="13">
        <v>-0.64</v>
      </c>
      <c r="J282" s="13">
        <f t="shared" si="9"/>
        <v>2.0000000000000018E-2</v>
      </c>
      <c r="K282" s="13"/>
      <c r="L282" s="13"/>
      <c r="M282" s="13"/>
      <c r="N282" s="13"/>
      <c r="O282" s="13"/>
    </row>
    <row r="283" spans="1:15" x14ac:dyDescent="0.3">
      <c r="A283" s="11">
        <v>3</v>
      </c>
      <c r="B283" s="11"/>
      <c r="C283" s="11"/>
      <c r="D283" s="13" t="s">
        <v>33</v>
      </c>
      <c r="E283" s="13">
        <v>5.96</v>
      </c>
      <c r="F283" s="13">
        <v>5.98</v>
      </c>
      <c r="G283" s="13">
        <f t="shared" si="8"/>
        <v>2.0000000000000462E-2</v>
      </c>
      <c r="H283" s="13">
        <v>-0.32</v>
      </c>
      <c r="I283" s="13">
        <v>-0.3</v>
      </c>
      <c r="J283" s="13">
        <f t="shared" si="9"/>
        <v>-2.0000000000000018E-2</v>
      </c>
      <c r="K283" s="13"/>
      <c r="L283" s="13"/>
      <c r="M283" s="13"/>
      <c r="N283" s="13"/>
      <c r="O283" s="13"/>
    </row>
    <row r="284" spans="1:15" x14ac:dyDescent="0.3">
      <c r="A284" s="11">
        <v>4</v>
      </c>
      <c r="B284" s="11"/>
      <c r="C284" s="11"/>
      <c r="D284" s="13" t="s">
        <v>33</v>
      </c>
      <c r="E284" s="13">
        <v>3.96</v>
      </c>
      <c r="F284" s="13">
        <v>3.92</v>
      </c>
      <c r="G284" s="13">
        <f t="shared" si="8"/>
        <v>-4.0000000000000036E-2</v>
      </c>
      <c r="H284" s="13">
        <v>-0.35</v>
      </c>
      <c r="I284" s="13">
        <v>-0.34</v>
      </c>
      <c r="J284" s="13">
        <f t="shared" si="9"/>
        <v>-9.9999999999999534E-3</v>
      </c>
      <c r="K284" s="13"/>
      <c r="L284" s="13"/>
      <c r="M284" s="13"/>
      <c r="N284" s="13"/>
      <c r="O284" s="13"/>
    </row>
    <row r="285" spans="1:15" x14ac:dyDescent="0.3">
      <c r="A285" s="14">
        <v>4</v>
      </c>
      <c r="B285" s="14">
        <v>2.5</v>
      </c>
      <c r="C285" s="15">
        <v>460</v>
      </c>
      <c r="D285" s="16" t="s">
        <v>31</v>
      </c>
      <c r="E285" s="16">
        <v>4.2699999999999996</v>
      </c>
      <c r="F285" s="16">
        <v>4.3</v>
      </c>
      <c r="G285" s="16">
        <f t="shared" si="8"/>
        <v>3.0000000000000249E-2</v>
      </c>
      <c r="H285" s="16">
        <v>-0.5</v>
      </c>
      <c r="I285" s="16">
        <v>-0.5</v>
      </c>
      <c r="J285" s="16">
        <f t="shared" si="9"/>
        <v>0</v>
      </c>
      <c r="K285" s="16">
        <v>3.53</v>
      </c>
      <c r="L285" s="16">
        <v>15.82</v>
      </c>
      <c r="M285" s="16">
        <v>6.27</v>
      </c>
      <c r="N285" s="16">
        <v>5.01</v>
      </c>
      <c r="O285" s="16"/>
    </row>
    <row r="286" spans="1:15" x14ac:dyDescent="0.3">
      <c r="A286" s="14">
        <v>3</v>
      </c>
      <c r="B286" s="14"/>
      <c r="C286" s="14"/>
      <c r="D286" s="16" t="s">
        <v>31</v>
      </c>
      <c r="E286" s="16">
        <v>6.27</v>
      </c>
      <c r="F286" s="16">
        <v>6.27</v>
      </c>
      <c r="G286" s="16">
        <f t="shared" si="8"/>
        <v>0</v>
      </c>
      <c r="H286" s="16">
        <v>-0.51</v>
      </c>
      <c r="I286" s="16">
        <v>-0.51</v>
      </c>
      <c r="J286" s="16">
        <f t="shared" si="9"/>
        <v>0</v>
      </c>
      <c r="K286" s="16"/>
      <c r="L286" s="16"/>
      <c r="M286" s="16"/>
      <c r="N286" s="16"/>
      <c r="O286" s="16"/>
    </row>
    <row r="287" spans="1:15" x14ac:dyDescent="0.3">
      <c r="A287" s="14">
        <v>2</v>
      </c>
      <c r="B287" s="14"/>
      <c r="C287" s="14"/>
      <c r="D287" s="16" t="s">
        <v>31</v>
      </c>
      <c r="E287" s="16">
        <v>5.97</v>
      </c>
      <c r="F287" s="16">
        <v>5.93</v>
      </c>
      <c r="G287" s="16">
        <f t="shared" si="8"/>
        <v>-4.0000000000000036E-2</v>
      </c>
      <c r="H287" s="16">
        <v>-0.8</v>
      </c>
      <c r="I287" s="16">
        <v>-0.79</v>
      </c>
      <c r="J287" s="16">
        <f t="shared" si="9"/>
        <v>-1.0000000000000009E-2</v>
      </c>
      <c r="K287" s="16"/>
      <c r="L287" s="16"/>
      <c r="M287" s="16"/>
      <c r="N287" s="16"/>
      <c r="O287" s="16"/>
    </row>
    <row r="288" spans="1:15" x14ac:dyDescent="0.3">
      <c r="A288" s="14">
        <v>1</v>
      </c>
      <c r="B288" s="14"/>
      <c r="C288" s="14"/>
      <c r="D288" s="16" t="s">
        <v>31</v>
      </c>
      <c r="E288" s="16">
        <v>3.3</v>
      </c>
      <c r="F288" s="16">
        <v>3.27</v>
      </c>
      <c r="G288" s="16">
        <f t="shared" si="8"/>
        <v>-2.9999999999999805E-2</v>
      </c>
      <c r="H288" s="16">
        <v>-0.8</v>
      </c>
      <c r="I288" s="16">
        <v>-0.81</v>
      </c>
      <c r="J288" s="16">
        <f t="shared" si="9"/>
        <v>1.0000000000000009E-2</v>
      </c>
      <c r="K288" s="16"/>
      <c r="L288" s="16"/>
      <c r="M288" s="16"/>
      <c r="N288" s="16"/>
      <c r="O288" s="16"/>
    </row>
    <row r="289" spans="1:15" x14ac:dyDescent="0.3">
      <c r="A289" s="14">
        <v>0</v>
      </c>
      <c r="B289" s="14"/>
      <c r="C289" s="14"/>
      <c r="D289" s="16" t="s">
        <v>32</v>
      </c>
      <c r="E289" s="16">
        <v>0</v>
      </c>
      <c r="F289" s="16">
        <v>0</v>
      </c>
      <c r="G289" s="16">
        <f t="shared" si="8"/>
        <v>0</v>
      </c>
      <c r="H289" s="16">
        <v>-0.7</v>
      </c>
      <c r="I289" s="16">
        <v>-0.71</v>
      </c>
      <c r="J289" s="16">
        <f t="shared" si="9"/>
        <v>1.0000000000000009E-2</v>
      </c>
      <c r="K289" s="16"/>
      <c r="L289" s="16"/>
      <c r="M289" s="16"/>
      <c r="N289" s="16"/>
      <c r="O289" s="16"/>
    </row>
    <row r="290" spans="1:15" x14ac:dyDescent="0.3">
      <c r="A290" s="14">
        <v>1</v>
      </c>
      <c r="B290" s="14"/>
      <c r="C290" s="14"/>
      <c r="D290" s="16" t="s">
        <v>33</v>
      </c>
      <c r="E290" s="16">
        <v>4.33</v>
      </c>
      <c r="F290" s="16">
        <v>4.32</v>
      </c>
      <c r="G290" s="16">
        <f t="shared" si="8"/>
        <v>-9.9999999999997868E-3</v>
      </c>
      <c r="H290" s="16">
        <v>-0.48</v>
      </c>
      <c r="I290" s="16">
        <v>-0.47</v>
      </c>
      <c r="J290" s="16">
        <f t="shared" si="9"/>
        <v>-1.0000000000000009E-2</v>
      </c>
      <c r="K290" s="16"/>
      <c r="L290" s="16"/>
      <c r="M290" s="16"/>
      <c r="N290" s="16"/>
      <c r="O290" s="16"/>
    </row>
    <row r="291" spans="1:15" x14ac:dyDescent="0.3">
      <c r="A291" s="14">
        <v>2</v>
      </c>
      <c r="B291" s="14"/>
      <c r="C291" s="14"/>
      <c r="D291" s="16" t="s">
        <v>33</v>
      </c>
      <c r="E291" s="16">
        <v>4.7699999999999996</v>
      </c>
      <c r="F291" s="16">
        <v>4.7300000000000004</v>
      </c>
      <c r="G291" s="16">
        <f t="shared" si="8"/>
        <v>-3.9999999999999147E-2</v>
      </c>
      <c r="H291" s="16">
        <v>-0.14000000000000001</v>
      </c>
      <c r="I291" s="16">
        <v>-0.14000000000000001</v>
      </c>
      <c r="J291" s="16">
        <f t="shared" si="9"/>
        <v>0</v>
      </c>
      <c r="K291" s="16"/>
      <c r="L291" s="16"/>
      <c r="M291" s="16"/>
      <c r="N291" s="16"/>
      <c r="O291" s="16"/>
    </row>
    <row r="292" spans="1:15" x14ac:dyDescent="0.3">
      <c r="A292" s="14">
        <v>3</v>
      </c>
      <c r="B292" s="14"/>
      <c r="C292" s="14"/>
      <c r="D292" s="16" t="s">
        <v>33</v>
      </c>
      <c r="E292" s="16">
        <v>5.01</v>
      </c>
      <c r="F292" s="16">
        <v>5.04</v>
      </c>
      <c r="G292" s="16">
        <f t="shared" si="8"/>
        <v>3.0000000000000249E-2</v>
      </c>
      <c r="H292" s="16">
        <v>0.34</v>
      </c>
      <c r="I292" s="16">
        <v>0.34</v>
      </c>
      <c r="J292" s="16">
        <f t="shared" si="9"/>
        <v>0</v>
      </c>
      <c r="K292" s="16"/>
      <c r="L292" s="16"/>
      <c r="M292" s="16"/>
      <c r="N292" s="16"/>
      <c r="O292" s="16"/>
    </row>
    <row r="293" spans="1:15" x14ac:dyDescent="0.3">
      <c r="A293" s="14">
        <v>4</v>
      </c>
      <c r="B293" s="14"/>
      <c r="C293" s="14"/>
      <c r="D293" s="16" t="s">
        <v>33</v>
      </c>
      <c r="E293" s="16">
        <v>4.33</v>
      </c>
      <c r="F293" s="16">
        <v>4.3600000000000003</v>
      </c>
      <c r="G293" s="16">
        <f t="shared" si="8"/>
        <v>3.0000000000000249E-2</v>
      </c>
      <c r="H293" s="16">
        <v>-0.18</v>
      </c>
      <c r="I293" s="16">
        <v>-0.19</v>
      </c>
      <c r="J293" s="16">
        <f t="shared" si="9"/>
        <v>1.0000000000000009E-2</v>
      </c>
      <c r="K293" s="16"/>
      <c r="L293" s="16"/>
      <c r="M293" s="16"/>
      <c r="N293" s="16"/>
      <c r="O293" s="16"/>
    </row>
    <row r="294" spans="1:15" x14ac:dyDescent="0.3">
      <c r="A294" s="14">
        <v>5</v>
      </c>
      <c r="B294" s="14"/>
      <c r="C294" s="14"/>
      <c r="D294" s="16" t="s">
        <v>33</v>
      </c>
      <c r="E294" s="16">
        <v>3.19</v>
      </c>
      <c r="F294" s="16">
        <v>3.15</v>
      </c>
      <c r="G294" s="16">
        <f t="shared" si="8"/>
        <v>-4.0000000000000036E-2</v>
      </c>
      <c r="H294" s="16">
        <v>-0.24</v>
      </c>
      <c r="I294" s="16">
        <v>-0.24</v>
      </c>
      <c r="J294" s="16">
        <f t="shared" si="9"/>
        <v>0</v>
      </c>
      <c r="K294" s="16"/>
      <c r="L294" s="16"/>
      <c r="M294" s="16"/>
      <c r="N294" s="16"/>
      <c r="O294" s="16"/>
    </row>
    <row r="295" spans="1:15" x14ac:dyDescent="0.3">
      <c r="A295" s="11">
        <v>5</v>
      </c>
      <c r="B295" s="11" t="s">
        <v>38</v>
      </c>
      <c r="C295" s="12">
        <v>472.54</v>
      </c>
      <c r="D295" s="13" t="s">
        <v>31</v>
      </c>
      <c r="E295" s="13">
        <v>1.87</v>
      </c>
      <c r="F295" s="13">
        <v>1.84</v>
      </c>
      <c r="G295" s="13">
        <f t="shared" si="8"/>
        <v>-3.0000000000000027E-2</v>
      </c>
      <c r="H295" s="13">
        <v>1.0900000000000001</v>
      </c>
      <c r="I295" s="13">
        <v>1.08</v>
      </c>
      <c r="J295" s="13">
        <f t="shared" si="9"/>
        <v>-1.0000000000000009E-2</v>
      </c>
      <c r="K295" s="13">
        <v>2.2400000000000002</v>
      </c>
      <c r="L295" s="13">
        <v>12.42</v>
      </c>
      <c r="M295" s="13">
        <v>3.87</v>
      </c>
      <c r="N295" s="13">
        <v>4.3</v>
      </c>
      <c r="O295" s="13"/>
    </row>
    <row r="296" spans="1:15" x14ac:dyDescent="0.3">
      <c r="A296" s="11">
        <v>4</v>
      </c>
      <c r="B296" s="11"/>
      <c r="C296" s="11"/>
      <c r="D296" s="13" t="s">
        <v>31</v>
      </c>
      <c r="E296" s="13">
        <v>3.09</v>
      </c>
      <c r="F296" s="13">
        <v>3.09</v>
      </c>
      <c r="G296" s="13">
        <f t="shared" si="8"/>
        <v>0</v>
      </c>
      <c r="H296" s="13">
        <v>1.0900000000000001</v>
      </c>
      <c r="I296" s="13">
        <v>1.0900000000000001</v>
      </c>
      <c r="J296" s="13">
        <f t="shared" si="9"/>
        <v>0</v>
      </c>
      <c r="K296" s="13"/>
      <c r="L296" s="13"/>
      <c r="M296" s="13"/>
      <c r="N296" s="13"/>
      <c r="O296" s="13"/>
    </row>
    <row r="297" spans="1:15" x14ac:dyDescent="0.3">
      <c r="A297" s="11">
        <v>3</v>
      </c>
      <c r="B297" s="11"/>
      <c r="C297" s="11"/>
      <c r="D297" s="13" t="s">
        <v>31</v>
      </c>
      <c r="E297" s="13">
        <v>3.87</v>
      </c>
      <c r="F297" s="13">
        <v>3.88</v>
      </c>
      <c r="G297" s="13">
        <f t="shared" si="8"/>
        <v>9.9999999999997868E-3</v>
      </c>
      <c r="H297" s="13">
        <v>1.1000000000000001</v>
      </c>
      <c r="I297" s="13">
        <v>1.08</v>
      </c>
      <c r="J297" s="13">
        <f t="shared" si="9"/>
        <v>-2.0000000000000018E-2</v>
      </c>
      <c r="K297" s="13"/>
      <c r="L297" s="13"/>
      <c r="M297" s="13"/>
      <c r="N297" s="13"/>
      <c r="O297" s="13"/>
    </row>
    <row r="298" spans="1:15" x14ac:dyDescent="0.3">
      <c r="A298" s="11">
        <v>2</v>
      </c>
      <c r="B298" s="11"/>
      <c r="C298" s="11"/>
      <c r="D298" s="13" t="s">
        <v>31</v>
      </c>
      <c r="E298" s="13">
        <v>3.57</v>
      </c>
      <c r="F298" s="13">
        <v>3.61</v>
      </c>
      <c r="G298" s="13">
        <f t="shared" si="8"/>
        <v>4.0000000000000036E-2</v>
      </c>
      <c r="H298" s="13">
        <v>0.8</v>
      </c>
      <c r="I298" s="13">
        <v>0.8</v>
      </c>
      <c r="J298" s="13">
        <f t="shared" si="9"/>
        <v>0</v>
      </c>
      <c r="K298" s="13"/>
      <c r="L298" s="13"/>
      <c r="M298" s="13"/>
      <c r="N298" s="13"/>
      <c r="O298" s="13"/>
    </row>
    <row r="299" spans="1:15" x14ac:dyDescent="0.3">
      <c r="A299" s="11">
        <v>1</v>
      </c>
      <c r="B299" s="11"/>
      <c r="C299" s="11"/>
      <c r="D299" s="13" t="s">
        <v>31</v>
      </c>
      <c r="E299" s="13">
        <v>3.09</v>
      </c>
      <c r="F299" s="13">
        <v>3.07</v>
      </c>
      <c r="G299" s="13">
        <f t="shared" si="8"/>
        <v>-2.0000000000000018E-2</v>
      </c>
      <c r="H299" s="13">
        <v>0.79</v>
      </c>
      <c r="I299" s="13">
        <v>0.77</v>
      </c>
      <c r="J299" s="13">
        <f t="shared" si="9"/>
        <v>-2.0000000000000018E-2</v>
      </c>
      <c r="K299" s="13"/>
      <c r="L299" s="13"/>
      <c r="M299" s="13"/>
      <c r="N299" s="13"/>
      <c r="O299" s="13"/>
    </row>
    <row r="300" spans="1:15" x14ac:dyDescent="0.3">
      <c r="A300" s="11">
        <v>0</v>
      </c>
      <c r="B300" s="11"/>
      <c r="C300" s="11"/>
      <c r="D300" s="13" t="s">
        <v>32</v>
      </c>
      <c r="E300" s="13">
        <v>0</v>
      </c>
      <c r="F300" s="13">
        <v>0</v>
      </c>
      <c r="G300" s="13">
        <f t="shared" si="8"/>
        <v>0</v>
      </c>
      <c r="H300" s="13">
        <v>0.77</v>
      </c>
      <c r="I300" s="13">
        <v>0.79</v>
      </c>
      <c r="J300" s="13">
        <f t="shared" si="9"/>
        <v>2.0000000000000018E-2</v>
      </c>
      <c r="K300" s="13"/>
      <c r="L300" s="13"/>
      <c r="M300" s="13"/>
      <c r="N300" s="13"/>
      <c r="O300" s="13"/>
    </row>
    <row r="301" spans="1:15" x14ac:dyDescent="0.3">
      <c r="A301" s="11">
        <v>1</v>
      </c>
      <c r="B301" s="11"/>
      <c r="C301" s="11"/>
      <c r="D301" s="13" t="s">
        <v>33</v>
      </c>
      <c r="E301" s="13">
        <v>4.01</v>
      </c>
      <c r="F301" s="13">
        <v>4.01</v>
      </c>
      <c r="G301" s="13">
        <f t="shared" si="8"/>
        <v>0</v>
      </c>
      <c r="H301" s="13">
        <v>0.53</v>
      </c>
      <c r="I301" s="13">
        <v>0.53</v>
      </c>
      <c r="J301" s="13">
        <f t="shared" si="9"/>
        <v>0</v>
      </c>
      <c r="K301" s="13"/>
      <c r="L301" s="13"/>
      <c r="M301" s="13"/>
      <c r="N301" s="13"/>
      <c r="O301" s="13"/>
    </row>
    <row r="302" spans="1:15" x14ac:dyDescent="0.3">
      <c r="A302" s="11">
        <v>2</v>
      </c>
      <c r="B302" s="11"/>
      <c r="C302" s="11"/>
      <c r="D302" s="13" t="s">
        <v>33</v>
      </c>
      <c r="E302" s="13">
        <v>4.3</v>
      </c>
      <c r="F302" s="13">
        <v>4.34</v>
      </c>
      <c r="G302" s="13">
        <f t="shared" si="8"/>
        <v>4.0000000000000036E-2</v>
      </c>
      <c r="H302" s="13">
        <v>0.81</v>
      </c>
      <c r="I302" s="13">
        <v>0.8</v>
      </c>
      <c r="J302" s="13">
        <f t="shared" si="9"/>
        <v>-1.0000000000000009E-2</v>
      </c>
      <c r="K302" s="13"/>
      <c r="L302" s="13"/>
      <c r="M302" s="13"/>
      <c r="N302" s="13"/>
      <c r="O302" s="13"/>
    </row>
    <row r="303" spans="1:15" x14ac:dyDescent="0.3">
      <c r="A303" s="11">
        <v>3</v>
      </c>
      <c r="B303" s="11"/>
      <c r="C303" s="11"/>
      <c r="D303" s="13" t="s">
        <v>33</v>
      </c>
      <c r="E303" s="13">
        <v>2.31</v>
      </c>
      <c r="F303" s="13">
        <v>2.3199999999999998</v>
      </c>
      <c r="G303" s="13">
        <f t="shared" si="8"/>
        <v>9.9999999999997868E-3</v>
      </c>
      <c r="H303" s="13">
        <v>0.93</v>
      </c>
      <c r="I303" s="13">
        <v>0.91</v>
      </c>
      <c r="J303" s="13">
        <f t="shared" si="9"/>
        <v>-2.0000000000000018E-2</v>
      </c>
      <c r="K303" s="13"/>
      <c r="L303" s="13"/>
      <c r="M303" s="13"/>
      <c r="N303" s="13"/>
      <c r="O303" s="13"/>
    </row>
    <row r="304" spans="1:15" x14ac:dyDescent="0.3">
      <c r="A304" s="14">
        <v>5</v>
      </c>
      <c r="B304" s="14">
        <v>1.3</v>
      </c>
      <c r="C304" s="15">
        <v>480</v>
      </c>
      <c r="D304" s="16" t="s">
        <v>31</v>
      </c>
      <c r="E304" s="16">
        <v>2.2999999999999998</v>
      </c>
      <c r="F304" s="16">
        <v>2.31</v>
      </c>
      <c r="G304" s="16">
        <f t="shared" si="8"/>
        <v>1.0000000000000231E-2</v>
      </c>
      <c r="H304" s="16">
        <v>0.8</v>
      </c>
      <c r="I304" s="16">
        <v>0.81</v>
      </c>
      <c r="J304" s="16">
        <f t="shared" si="9"/>
        <v>1.0000000000000009E-2</v>
      </c>
      <c r="K304" s="16">
        <v>2.48</v>
      </c>
      <c r="L304" s="16">
        <v>12.89</v>
      </c>
      <c r="M304" s="16">
        <v>4.3</v>
      </c>
      <c r="N304" s="16">
        <v>4.34</v>
      </c>
      <c r="O304" s="16"/>
    </row>
    <row r="305" spans="1:15" x14ac:dyDescent="0.3">
      <c r="A305" s="14">
        <v>4</v>
      </c>
      <c r="B305" s="14"/>
      <c r="C305" s="14"/>
      <c r="D305" s="16" t="s">
        <v>31</v>
      </c>
      <c r="E305" s="16">
        <v>3.45</v>
      </c>
      <c r="F305" s="16">
        <v>3.46</v>
      </c>
      <c r="G305" s="16">
        <f t="shared" si="8"/>
        <v>9.9999999999997868E-3</v>
      </c>
      <c r="H305" s="16">
        <v>0.79</v>
      </c>
      <c r="I305" s="16">
        <v>0.77</v>
      </c>
      <c r="J305" s="16">
        <f t="shared" si="9"/>
        <v>-2.0000000000000018E-2</v>
      </c>
      <c r="K305" s="16"/>
      <c r="L305" s="16"/>
      <c r="M305" s="16"/>
      <c r="N305" s="16"/>
      <c r="O305" s="16"/>
    </row>
    <row r="306" spans="1:15" x14ac:dyDescent="0.3">
      <c r="A306" s="14">
        <v>3</v>
      </c>
      <c r="B306" s="14"/>
      <c r="C306" s="14"/>
      <c r="D306" s="16" t="s">
        <v>31</v>
      </c>
      <c r="E306" s="16">
        <v>4.3</v>
      </c>
      <c r="F306" s="16">
        <v>4.33</v>
      </c>
      <c r="G306" s="16">
        <f t="shared" si="8"/>
        <v>3.0000000000000249E-2</v>
      </c>
      <c r="H306" s="16">
        <v>0.81</v>
      </c>
      <c r="I306" s="16">
        <v>0.79</v>
      </c>
      <c r="J306" s="16">
        <f t="shared" si="9"/>
        <v>-2.0000000000000018E-2</v>
      </c>
      <c r="K306" s="16"/>
      <c r="L306" s="16"/>
      <c r="M306" s="16"/>
      <c r="N306" s="16"/>
      <c r="O306" s="16"/>
    </row>
    <row r="307" spans="1:15" x14ac:dyDescent="0.3">
      <c r="A307" s="14">
        <v>2</v>
      </c>
      <c r="B307" s="14"/>
      <c r="C307" s="14"/>
      <c r="D307" s="16" t="s">
        <v>31</v>
      </c>
      <c r="E307" s="16">
        <v>4</v>
      </c>
      <c r="F307" s="16">
        <v>3.97</v>
      </c>
      <c r="G307" s="16">
        <f t="shared" si="8"/>
        <v>-2.9999999999999805E-2</v>
      </c>
      <c r="H307" s="16">
        <v>0.51</v>
      </c>
      <c r="I307" s="16">
        <v>0.5</v>
      </c>
      <c r="J307" s="16">
        <f t="shared" si="9"/>
        <v>-1.0000000000000009E-2</v>
      </c>
      <c r="K307" s="16"/>
      <c r="L307" s="16"/>
      <c r="M307" s="16"/>
      <c r="N307" s="16"/>
      <c r="O307" s="16"/>
    </row>
    <row r="308" spans="1:15" x14ac:dyDescent="0.3">
      <c r="A308" s="14">
        <v>1</v>
      </c>
      <c r="B308" s="14"/>
      <c r="C308" s="14"/>
      <c r="D308" s="16" t="s">
        <v>31</v>
      </c>
      <c r="E308" s="16">
        <v>3.45</v>
      </c>
      <c r="F308" s="16">
        <v>3.44</v>
      </c>
      <c r="G308" s="16">
        <f t="shared" si="8"/>
        <v>-1.0000000000000231E-2</v>
      </c>
      <c r="H308" s="16">
        <v>0.49</v>
      </c>
      <c r="I308" s="16">
        <v>0.49</v>
      </c>
      <c r="J308" s="16">
        <f t="shared" si="9"/>
        <v>0</v>
      </c>
      <c r="K308" s="16"/>
      <c r="L308" s="16"/>
      <c r="M308" s="16"/>
      <c r="N308" s="16"/>
      <c r="O308" s="16"/>
    </row>
    <row r="309" spans="1:15" x14ac:dyDescent="0.3">
      <c r="A309" s="14">
        <v>0</v>
      </c>
      <c r="B309" s="14"/>
      <c r="C309" s="14"/>
      <c r="D309" s="16" t="s">
        <v>32</v>
      </c>
      <c r="E309" s="16">
        <v>0</v>
      </c>
      <c r="F309" s="16">
        <v>0</v>
      </c>
      <c r="G309" s="16">
        <f t="shared" si="8"/>
        <v>0</v>
      </c>
      <c r="H309" s="16">
        <v>0.5</v>
      </c>
      <c r="I309" s="16">
        <v>0.51</v>
      </c>
      <c r="J309" s="16">
        <f t="shared" si="9"/>
        <v>1.0000000000000009E-2</v>
      </c>
      <c r="K309" s="16"/>
      <c r="L309" s="16"/>
      <c r="M309" s="16"/>
      <c r="N309" s="16"/>
      <c r="O309" s="16"/>
    </row>
    <row r="310" spans="1:15" x14ac:dyDescent="0.3">
      <c r="A310" s="14">
        <v>1</v>
      </c>
      <c r="B310" s="14"/>
      <c r="C310" s="14"/>
      <c r="D310" s="16" t="s">
        <v>33</v>
      </c>
      <c r="E310" s="16">
        <v>3</v>
      </c>
      <c r="F310" s="16">
        <v>2.96</v>
      </c>
      <c r="G310" s="16">
        <f t="shared" si="8"/>
        <v>-4.0000000000000036E-2</v>
      </c>
      <c r="H310" s="16">
        <v>0.49</v>
      </c>
      <c r="I310" s="16">
        <v>0.51</v>
      </c>
      <c r="J310" s="16">
        <f t="shared" si="9"/>
        <v>2.0000000000000018E-2</v>
      </c>
      <c r="K310" s="16"/>
      <c r="L310" s="16"/>
      <c r="M310" s="16"/>
      <c r="N310" s="16"/>
      <c r="O310" s="16"/>
    </row>
    <row r="311" spans="1:15" x14ac:dyDescent="0.3">
      <c r="A311" s="14">
        <v>2</v>
      </c>
      <c r="B311" s="14"/>
      <c r="C311" s="14"/>
      <c r="D311" s="16" t="s">
        <v>33</v>
      </c>
      <c r="E311" s="16">
        <v>4.04</v>
      </c>
      <c r="F311" s="16">
        <v>4.01</v>
      </c>
      <c r="G311" s="16">
        <f t="shared" si="8"/>
        <v>-3.0000000000000249E-2</v>
      </c>
      <c r="H311" s="16">
        <v>0.49</v>
      </c>
      <c r="I311" s="16">
        <v>0.47</v>
      </c>
      <c r="J311" s="16">
        <f t="shared" si="9"/>
        <v>-2.0000000000000018E-2</v>
      </c>
      <c r="K311" s="16"/>
      <c r="L311" s="16"/>
      <c r="M311" s="16"/>
      <c r="N311" s="16"/>
      <c r="O311" s="16"/>
    </row>
    <row r="312" spans="1:15" x14ac:dyDescent="0.3">
      <c r="A312" s="14">
        <v>3</v>
      </c>
      <c r="B312" s="14"/>
      <c r="C312" s="14"/>
      <c r="D312" s="16" t="s">
        <v>33</v>
      </c>
      <c r="E312" s="16">
        <v>4.34</v>
      </c>
      <c r="F312" s="16">
        <v>4.37</v>
      </c>
      <c r="G312" s="16">
        <f t="shared" si="8"/>
        <v>3.0000000000000249E-2</v>
      </c>
      <c r="H312" s="16">
        <v>0.79</v>
      </c>
      <c r="I312" s="16">
        <v>0.77</v>
      </c>
      <c r="J312" s="16">
        <f t="shared" si="9"/>
        <v>-2.0000000000000018E-2</v>
      </c>
      <c r="K312" s="16"/>
      <c r="L312" s="16"/>
      <c r="M312" s="16"/>
      <c r="N312" s="16"/>
      <c r="O312" s="16"/>
    </row>
    <row r="313" spans="1:15" x14ac:dyDescent="0.3">
      <c r="A313" s="14">
        <v>4</v>
      </c>
      <c r="B313" s="14"/>
      <c r="C313" s="14"/>
      <c r="D313" s="16" t="s">
        <v>33</v>
      </c>
      <c r="E313" s="16">
        <v>3</v>
      </c>
      <c r="F313" s="16">
        <v>2.96</v>
      </c>
      <c r="G313" s="16">
        <f t="shared" si="8"/>
        <v>-4.0000000000000036E-2</v>
      </c>
      <c r="H313" s="16">
        <v>0.79</v>
      </c>
      <c r="I313" s="16">
        <v>0.8</v>
      </c>
      <c r="J313" s="16">
        <f t="shared" si="9"/>
        <v>1.0000000000000009E-2</v>
      </c>
      <c r="K313" s="16"/>
      <c r="L313" s="16"/>
      <c r="M313" s="16"/>
      <c r="N313" s="16"/>
      <c r="O313" s="16"/>
    </row>
    <row r="314" spans="1:15" x14ac:dyDescent="0.3">
      <c r="A314" s="14">
        <v>5</v>
      </c>
      <c r="B314" s="14"/>
      <c r="C314" s="14"/>
      <c r="D314" s="16" t="s">
        <v>33</v>
      </c>
      <c r="E314" s="16">
        <v>2.34</v>
      </c>
      <c r="F314" s="16">
        <v>2.3199999999999998</v>
      </c>
      <c r="G314" s="16">
        <f t="shared" si="8"/>
        <v>-2.0000000000000018E-2</v>
      </c>
      <c r="H314" s="16">
        <v>0.8</v>
      </c>
      <c r="I314" s="16">
        <v>0.81</v>
      </c>
      <c r="J314" s="16">
        <f t="shared" si="9"/>
        <v>1.0000000000000009E-2</v>
      </c>
      <c r="K314" s="16"/>
      <c r="L314" s="16"/>
      <c r="M314" s="16"/>
      <c r="N314" s="16"/>
      <c r="O314" s="16"/>
    </row>
    <row r="315" spans="1:15" x14ac:dyDescent="0.3">
      <c r="A315" s="11">
        <v>7</v>
      </c>
      <c r="B315" s="11">
        <v>1.3</v>
      </c>
      <c r="C315" s="12">
        <v>500</v>
      </c>
      <c r="D315" s="13" t="s">
        <v>31</v>
      </c>
      <c r="E315" s="13">
        <v>3.3</v>
      </c>
      <c r="F315" s="13">
        <v>3.27</v>
      </c>
      <c r="G315" s="13">
        <f t="shared" si="8"/>
        <v>-2.9999999999999805E-2</v>
      </c>
      <c r="H315" s="13">
        <v>-0.22</v>
      </c>
      <c r="I315" s="13">
        <v>-0.23</v>
      </c>
      <c r="J315" s="13">
        <f t="shared" si="9"/>
        <v>1.0000000000000009E-2</v>
      </c>
      <c r="K315" s="13">
        <v>0.52</v>
      </c>
      <c r="L315" s="13">
        <v>16</v>
      </c>
      <c r="M315" s="13">
        <v>5.12</v>
      </c>
      <c r="N315" s="13">
        <v>5.52</v>
      </c>
      <c r="O315" s="13"/>
    </row>
    <row r="316" spans="1:15" x14ac:dyDescent="0.3">
      <c r="A316" s="11">
        <v>6</v>
      </c>
      <c r="B316" s="11"/>
      <c r="C316" s="11"/>
      <c r="D316" s="13" t="s">
        <v>31</v>
      </c>
      <c r="E316" s="13">
        <v>4.5999999999999996</v>
      </c>
      <c r="F316" s="13">
        <v>4.5599999999999996</v>
      </c>
      <c r="G316" s="13">
        <f t="shared" si="8"/>
        <v>-4.0000000000000036E-2</v>
      </c>
      <c r="H316" s="13">
        <v>-0.21</v>
      </c>
      <c r="I316" s="13">
        <v>-0.19</v>
      </c>
      <c r="J316" s="13">
        <f t="shared" si="9"/>
        <v>-1.999999999999999E-2</v>
      </c>
      <c r="K316" s="13"/>
      <c r="L316" s="13"/>
      <c r="M316" s="13"/>
      <c r="N316" s="13"/>
      <c r="O316" s="13"/>
    </row>
    <row r="317" spans="1:15" x14ac:dyDescent="0.3">
      <c r="A317" s="11">
        <v>5</v>
      </c>
      <c r="B317" s="11"/>
      <c r="C317" s="11"/>
      <c r="D317" s="13" t="s">
        <v>31</v>
      </c>
      <c r="E317" s="13">
        <v>5.12</v>
      </c>
      <c r="F317" s="13">
        <v>5.17</v>
      </c>
      <c r="G317" s="13">
        <f t="shared" si="8"/>
        <v>4.9999999999999822E-2</v>
      </c>
      <c r="H317" s="13">
        <v>0.25</v>
      </c>
      <c r="I317" s="13">
        <v>0.24</v>
      </c>
      <c r="J317" s="13">
        <f t="shared" si="9"/>
        <v>-1.0000000000000009E-2</v>
      </c>
      <c r="K317" s="13"/>
      <c r="L317" s="13"/>
      <c r="M317" s="13"/>
      <c r="N317" s="13"/>
      <c r="O317" s="13"/>
    </row>
    <row r="318" spans="1:15" x14ac:dyDescent="0.3">
      <c r="A318" s="11">
        <v>4</v>
      </c>
      <c r="B318" s="11"/>
      <c r="C318" s="11"/>
      <c r="D318" s="13" t="s">
        <v>31</v>
      </c>
      <c r="E318" s="13">
        <v>4.9000000000000004</v>
      </c>
      <c r="F318" s="13">
        <v>4.9000000000000004</v>
      </c>
      <c r="G318" s="13">
        <f t="shared" si="8"/>
        <v>0</v>
      </c>
      <c r="H318" s="13">
        <v>-0.25</v>
      </c>
      <c r="I318" s="13">
        <v>-0.26</v>
      </c>
      <c r="J318" s="13">
        <f t="shared" si="9"/>
        <v>1.0000000000000009E-2</v>
      </c>
      <c r="K318" s="13"/>
      <c r="L318" s="13"/>
      <c r="M318" s="13"/>
      <c r="N318" s="13"/>
      <c r="O318" s="13"/>
    </row>
    <row r="319" spans="1:15" x14ac:dyDescent="0.3">
      <c r="A319" s="11">
        <v>3</v>
      </c>
      <c r="B319" s="11"/>
      <c r="C319" s="11"/>
      <c r="D319" s="13" t="s">
        <v>31</v>
      </c>
      <c r="E319" s="13">
        <v>4.5999999999999996</v>
      </c>
      <c r="F319" s="13">
        <v>4.57</v>
      </c>
      <c r="G319" s="13">
        <f t="shared" si="8"/>
        <v>-2.9999999999999361E-2</v>
      </c>
      <c r="H319" s="13">
        <v>-0.51</v>
      </c>
      <c r="I319" s="13">
        <v>-0.52</v>
      </c>
      <c r="J319" s="13">
        <f t="shared" si="9"/>
        <v>1.0000000000000009E-2</v>
      </c>
      <c r="K319" s="13"/>
      <c r="L319" s="13"/>
      <c r="M319" s="13"/>
      <c r="N319" s="13"/>
      <c r="O319" s="13"/>
    </row>
    <row r="320" spans="1:15" x14ac:dyDescent="0.3">
      <c r="A320" s="11">
        <v>2</v>
      </c>
      <c r="B320" s="11"/>
      <c r="C320" s="11"/>
      <c r="D320" s="13" t="s">
        <v>31</v>
      </c>
      <c r="E320" s="13">
        <v>1.61</v>
      </c>
      <c r="F320" s="13">
        <v>1.57</v>
      </c>
      <c r="G320" s="13">
        <f t="shared" si="8"/>
        <v>-4.0000000000000036E-2</v>
      </c>
      <c r="H320" s="13">
        <v>-0.53</v>
      </c>
      <c r="I320" s="13">
        <v>-0.53</v>
      </c>
      <c r="J320" s="13">
        <f t="shared" si="9"/>
        <v>0</v>
      </c>
      <c r="K320" s="13"/>
      <c r="L320" s="13"/>
      <c r="M320" s="13"/>
      <c r="N320" s="13"/>
      <c r="O320" s="13"/>
    </row>
    <row r="321" spans="1:15" x14ac:dyDescent="0.3">
      <c r="A321" s="11">
        <v>1</v>
      </c>
      <c r="B321" s="11"/>
      <c r="C321" s="11"/>
      <c r="D321" s="13" t="s">
        <v>31</v>
      </c>
      <c r="E321" s="13">
        <v>0.84</v>
      </c>
      <c r="F321" s="13">
        <v>0.85</v>
      </c>
      <c r="G321" s="13">
        <f t="shared" si="8"/>
        <v>1.0000000000000009E-2</v>
      </c>
      <c r="H321" s="13">
        <v>0.48</v>
      </c>
      <c r="I321" s="13">
        <v>0.49</v>
      </c>
      <c r="J321" s="13">
        <f t="shared" si="9"/>
        <v>1.0000000000000009E-2</v>
      </c>
      <c r="K321" s="13"/>
      <c r="L321" s="13"/>
      <c r="M321" s="13"/>
      <c r="N321" s="13"/>
      <c r="O321" s="13"/>
    </row>
    <row r="322" spans="1:15" x14ac:dyDescent="0.3">
      <c r="A322" s="11">
        <v>0</v>
      </c>
      <c r="B322" s="11"/>
      <c r="C322" s="11"/>
      <c r="D322" s="13" t="s">
        <v>32</v>
      </c>
      <c r="E322" s="13">
        <v>0</v>
      </c>
      <c r="F322" s="13">
        <v>0</v>
      </c>
      <c r="G322" s="13">
        <f t="shared" si="8"/>
        <v>0</v>
      </c>
      <c r="H322" s="13">
        <v>0.49</v>
      </c>
      <c r="I322" s="13">
        <v>0.47</v>
      </c>
      <c r="J322" s="13">
        <f t="shared" si="9"/>
        <v>-2.0000000000000018E-2</v>
      </c>
      <c r="K322" s="13"/>
      <c r="L322" s="13"/>
      <c r="M322" s="13"/>
      <c r="N322" s="13"/>
      <c r="O322" s="13"/>
    </row>
    <row r="323" spans="1:15" x14ac:dyDescent="0.3">
      <c r="A323" s="11">
        <v>1</v>
      </c>
      <c r="B323" s="11"/>
      <c r="C323" s="11"/>
      <c r="D323" s="13" t="s">
        <v>33</v>
      </c>
      <c r="E323" s="13">
        <v>3.4</v>
      </c>
      <c r="F323" s="13">
        <v>3.37</v>
      </c>
      <c r="G323" s="13">
        <f t="shared" si="8"/>
        <v>-2.9999999999999805E-2</v>
      </c>
      <c r="H323" s="13">
        <v>0.4</v>
      </c>
      <c r="I323" s="13">
        <v>0.41</v>
      </c>
      <c r="J323" s="13">
        <f t="shared" si="9"/>
        <v>9.9999999999999534E-3</v>
      </c>
      <c r="K323" s="13"/>
      <c r="L323" s="13"/>
      <c r="M323" s="13"/>
      <c r="N323" s="13"/>
      <c r="O323" s="13"/>
    </row>
    <row r="324" spans="1:15" x14ac:dyDescent="0.3">
      <c r="A324" s="11">
        <v>2</v>
      </c>
      <c r="B324" s="11"/>
      <c r="C324" s="11"/>
      <c r="D324" s="13" t="s">
        <v>33</v>
      </c>
      <c r="E324" s="13">
        <v>4.07</v>
      </c>
      <c r="F324" s="13">
        <v>4.07</v>
      </c>
      <c r="G324" s="13">
        <f t="shared" si="8"/>
        <v>0</v>
      </c>
      <c r="H324" s="13">
        <v>-0.31</v>
      </c>
      <c r="I324" s="13">
        <v>-0.32</v>
      </c>
      <c r="J324" s="13">
        <f t="shared" si="9"/>
        <v>1.0000000000000009E-2</v>
      </c>
      <c r="K324" s="13"/>
      <c r="L324" s="13"/>
      <c r="M324" s="13"/>
      <c r="N324" s="13"/>
      <c r="O324" s="13"/>
    </row>
    <row r="325" spans="1:15" x14ac:dyDescent="0.3">
      <c r="A325" s="11">
        <v>3</v>
      </c>
      <c r="B325" s="11"/>
      <c r="C325" s="11"/>
      <c r="D325" s="13" t="s">
        <v>33</v>
      </c>
      <c r="E325" s="13">
        <v>5.22</v>
      </c>
      <c r="F325" s="13">
        <v>5.25</v>
      </c>
      <c r="G325" s="13">
        <f t="shared" si="8"/>
        <v>3.0000000000000249E-2</v>
      </c>
      <c r="H325" s="13">
        <v>-0.31</v>
      </c>
      <c r="I325" s="13">
        <v>-0.32</v>
      </c>
      <c r="J325" s="13">
        <f t="shared" si="9"/>
        <v>1.0000000000000009E-2</v>
      </c>
      <c r="K325" s="13"/>
      <c r="L325" s="13"/>
      <c r="M325" s="13"/>
      <c r="N325" s="13"/>
      <c r="O325" s="13"/>
    </row>
    <row r="326" spans="1:15" x14ac:dyDescent="0.3">
      <c r="A326" s="11">
        <v>4</v>
      </c>
      <c r="B326" s="11"/>
      <c r="C326" s="11"/>
      <c r="D326" s="13" t="s">
        <v>33</v>
      </c>
      <c r="E326" s="13">
        <v>5.52</v>
      </c>
      <c r="F326" s="13">
        <v>5.57</v>
      </c>
      <c r="G326" s="13">
        <f t="shared" si="8"/>
        <v>5.0000000000000711E-2</v>
      </c>
      <c r="H326" s="13">
        <v>-0.01</v>
      </c>
      <c r="I326" s="13">
        <v>-0.01</v>
      </c>
      <c r="J326" s="13">
        <f t="shared" si="9"/>
        <v>0</v>
      </c>
      <c r="K326" s="13"/>
      <c r="L326" s="13"/>
      <c r="M326" s="13"/>
      <c r="N326" s="13"/>
      <c r="O326" s="13"/>
    </row>
    <row r="327" spans="1:15" x14ac:dyDescent="0.3">
      <c r="A327" s="11">
        <v>5</v>
      </c>
      <c r="B327" s="11"/>
      <c r="C327" s="11"/>
      <c r="D327" s="13" t="s">
        <v>33</v>
      </c>
      <c r="E327" s="13">
        <v>4.07</v>
      </c>
      <c r="F327" s="13">
        <v>4.0999999999999996</v>
      </c>
      <c r="G327" s="13">
        <f t="shared" si="8"/>
        <v>2.9999999999999361E-2</v>
      </c>
      <c r="H327" s="13">
        <v>-0.01</v>
      </c>
      <c r="I327" s="13">
        <v>0</v>
      </c>
      <c r="J327" s="13">
        <f t="shared" si="9"/>
        <v>-0.01</v>
      </c>
      <c r="K327" s="13"/>
      <c r="L327" s="13"/>
      <c r="M327" s="13"/>
      <c r="N327" s="13"/>
      <c r="O327" s="13"/>
    </row>
    <row r="328" spans="1:15" x14ac:dyDescent="0.3">
      <c r="A328" s="11">
        <v>6</v>
      </c>
      <c r="B328" s="11"/>
      <c r="C328" s="11"/>
      <c r="D328" s="13" t="s">
        <v>33</v>
      </c>
      <c r="E328" s="13">
        <v>3.69</v>
      </c>
      <c r="F328" s="13">
        <v>3.7</v>
      </c>
      <c r="G328" s="13">
        <f t="shared" si="8"/>
        <v>1.0000000000000231E-2</v>
      </c>
      <c r="H328" s="13">
        <v>0.39</v>
      </c>
      <c r="I328" s="13">
        <v>0.38</v>
      </c>
      <c r="J328" s="13">
        <f t="shared" si="9"/>
        <v>-1.0000000000000009E-2</v>
      </c>
      <c r="K328" s="13"/>
      <c r="L328" s="13"/>
      <c r="M328" s="13"/>
      <c r="N328" s="13"/>
      <c r="O328" s="13"/>
    </row>
    <row r="329" spans="1:15" x14ac:dyDescent="0.3">
      <c r="A329" s="14">
        <v>6</v>
      </c>
      <c r="B329" s="14">
        <v>1.25</v>
      </c>
      <c r="C329" s="15">
        <v>520</v>
      </c>
      <c r="D329" s="16" t="s">
        <v>31</v>
      </c>
      <c r="E329" s="16">
        <v>3.59</v>
      </c>
      <c r="F329" s="16">
        <v>3.61</v>
      </c>
      <c r="G329" s="16">
        <f t="shared" si="8"/>
        <v>2.0000000000000018E-2</v>
      </c>
      <c r="H329" s="16">
        <v>-0.27</v>
      </c>
      <c r="I329" s="16">
        <v>-0.27</v>
      </c>
      <c r="J329" s="16">
        <f t="shared" si="9"/>
        <v>0</v>
      </c>
      <c r="K329" s="16">
        <v>0.7</v>
      </c>
      <c r="L329" s="16">
        <v>15.03</v>
      </c>
      <c r="M329" s="16">
        <v>5.45</v>
      </c>
      <c r="N329" s="16">
        <v>4.3899999999999997</v>
      </c>
      <c r="O329" s="16"/>
    </row>
    <row r="330" spans="1:15" x14ac:dyDescent="0.3">
      <c r="A330" s="14">
        <v>5</v>
      </c>
      <c r="B330" s="14"/>
      <c r="C330" s="14"/>
      <c r="D330" s="16" t="s">
        <v>31</v>
      </c>
      <c r="E330" s="16">
        <v>5.3</v>
      </c>
      <c r="F330" s="16">
        <v>5.27</v>
      </c>
      <c r="G330" s="16">
        <f t="shared" si="8"/>
        <v>-3.0000000000000249E-2</v>
      </c>
      <c r="H330" s="16">
        <v>-0.22</v>
      </c>
      <c r="I330" s="16">
        <v>-0.23</v>
      </c>
      <c r="J330" s="16">
        <f t="shared" si="9"/>
        <v>1.0000000000000009E-2</v>
      </c>
      <c r="K330" s="16"/>
      <c r="L330" s="16"/>
      <c r="M330" s="16"/>
      <c r="N330" s="16"/>
      <c r="O330" s="16"/>
    </row>
    <row r="331" spans="1:15" x14ac:dyDescent="0.3">
      <c r="A331" s="14">
        <v>4</v>
      </c>
      <c r="B331" s="14"/>
      <c r="C331" s="14"/>
      <c r="D331" s="16" t="s">
        <v>31</v>
      </c>
      <c r="E331" s="16">
        <v>5.45</v>
      </c>
      <c r="F331" s="16">
        <v>5.45</v>
      </c>
      <c r="G331" s="16">
        <f t="shared" si="8"/>
        <v>0</v>
      </c>
      <c r="H331" s="16">
        <v>0.03</v>
      </c>
      <c r="I331" s="16">
        <v>0.05</v>
      </c>
      <c r="J331" s="16">
        <f t="shared" si="9"/>
        <v>2.0000000000000004E-2</v>
      </c>
      <c r="K331" s="16"/>
      <c r="L331" s="16"/>
      <c r="M331" s="16"/>
      <c r="N331" s="16"/>
      <c r="O331" s="16"/>
    </row>
    <row r="332" spans="1:15" x14ac:dyDescent="0.3">
      <c r="A332" s="14">
        <v>3</v>
      </c>
      <c r="B332" s="14"/>
      <c r="C332" s="14"/>
      <c r="D332" s="16" t="s">
        <v>31</v>
      </c>
      <c r="E332" s="16">
        <v>5.29</v>
      </c>
      <c r="F332" s="16">
        <v>5.33</v>
      </c>
      <c r="G332" s="16">
        <f t="shared" si="8"/>
        <v>4.0000000000000036E-2</v>
      </c>
      <c r="H332" s="16">
        <v>-0.52</v>
      </c>
      <c r="I332" s="16">
        <v>-0.52</v>
      </c>
      <c r="J332" s="16">
        <f t="shared" si="9"/>
        <v>0</v>
      </c>
      <c r="K332" s="16"/>
      <c r="L332" s="16"/>
      <c r="M332" s="16"/>
      <c r="N332" s="16"/>
      <c r="O332" s="16"/>
    </row>
    <row r="333" spans="1:15" x14ac:dyDescent="0.3">
      <c r="A333" s="14">
        <v>2</v>
      </c>
      <c r="B333" s="14"/>
      <c r="C333" s="14"/>
      <c r="D333" s="16" t="s">
        <v>31</v>
      </c>
      <c r="E333" s="16">
        <v>2.77</v>
      </c>
      <c r="F333" s="16">
        <v>2.82</v>
      </c>
      <c r="G333" s="16">
        <f t="shared" si="8"/>
        <v>4.9999999999999822E-2</v>
      </c>
      <c r="H333" s="16">
        <v>-0.6</v>
      </c>
      <c r="I333" s="16">
        <v>-0.6</v>
      </c>
      <c r="J333" s="16">
        <f t="shared" si="9"/>
        <v>0</v>
      </c>
      <c r="K333" s="16"/>
      <c r="L333" s="16"/>
      <c r="M333" s="16"/>
      <c r="N333" s="16"/>
      <c r="O333" s="16"/>
    </row>
    <row r="334" spans="1:15" x14ac:dyDescent="0.3">
      <c r="A334" s="14">
        <v>1</v>
      </c>
      <c r="B334" s="14"/>
      <c r="C334" s="14"/>
      <c r="D334" s="16" t="s">
        <v>31</v>
      </c>
      <c r="E334" s="16">
        <v>2.12</v>
      </c>
      <c r="F334" s="16">
        <v>2.17</v>
      </c>
      <c r="G334" s="16">
        <f t="shared" si="8"/>
        <v>4.9999999999999822E-2</v>
      </c>
      <c r="H334" s="16">
        <v>0.53</v>
      </c>
      <c r="I334" s="16">
        <v>0.53</v>
      </c>
      <c r="J334" s="16">
        <f t="shared" si="9"/>
        <v>0</v>
      </c>
      <c r="K334" s="16"/>
      <c r="L334" s="16"/>
      <c r="M334" s="16"/>
      <c r="N334" s="16"/>
      <c r="O334" s="16"/>
    </row>
    <row r="335" spans="1:15" x14ac:dyDescent="0.3">
      <c r="A335" s="14">
        <v>0</v>
      </c>
      <c r="B335" s="14"/>
      <c r="C335" s="14"/>
      <c r="D335" s="16" t="s">
        <v>32</v>
      </c>
      <c r="E335" s="16">
        <v>0</v>
      </c>
      <c r="F335" s="16">
        <v>0</v>
      </c>
      <c r="G335" s="16">
        <f t="shared" ref="G335:G398" si="10">ABS(F335)-ABS(E335)</f>
        <v>0</v>
      </c>
      <c r="H335" s="16">
        <v>0.54</v>
      </c>
      <c r="I335" s="16">
        <v>0.55000000000000004</v>
      </c>
      <c r="J335" s="16">
        <f t="shared" ref="J335:J398" si="11">ABS(I335)-ABS(H335)</f>
        <v>1.0000000000000009E-2</v>
      </c>
      <c r="K335" s="16"/>
      <c r="L335" s="16"/>
      <c r="M335" s="16"/>
      <c r="N335" s="16"/>
      <c r="O335" s="16"/>
    </row>
    <row r="336" spans="1:15" x14ac:dyDescent="0.3">
      <c r="A336" s="14">
        <v>1</v>
      </c>
      <c r="B336" s="14"/>
      <c r="C336" s="14"/>
      <c r="D336" s="16" t="s">
        <v>33</v>
      </c>
      <c r="E336" s="16">
        <v>3</v>
      </c>
      <c r="F336" s="16">
        <v>2.98</v>
      </c>
      <c r="G336" s="16">
        <f t="shared" si="10"/>
        <v>-2.0000000000000018E-2</v>
      </c>
      <c r="H336" s="16">
        <v>0.43</v>
      </c>
      <c r="I336" s="16">
        <v>0.41</v>
      </c>
      <c r="J336" s="16">
        <f t="shared" si="11"/>
        <v>-2.0000000000000018E-2</v>
      </c>
      <c r="K336" s="16"/>
      <c r="L336" s="16"/>
      <c r="M336" s="16"/>
      <c r="N336" s="16"/>
      <c r="O336" s="16"/>
    </row>
    <row r="337" spans="1:15" x14ac:dyDescent="0.3">
      <c r="A337" s="14">
        <v>2</v>
      </c>
      <c r="B337" s="14"/>
      <c r="C337" s="14"/>
      <c r="D337" s="16" t="s">
        <v>33</v>
      </c>
      <c r="E337" s="16">
        <v>4.09</v>
      </c>
      <c r="F337" s="16">
        <v>4.13</v>
      </c>
      <c r="G337" s="16">
        <f t="shared" si="10"/>
        <v>4.0000000000000036E-2</v>
      </c>
      <c r="H337" s="16">
        <v>0.44</v>
      </c>
      <c r="I337" s="16">
        <v>0.44</v>
      </c>
      <c r="J337" s="16">
        <f t="shared" si="11"/>
        <v>0</v>
      </c>
      <c r="K337" s="16"/>
      <c r="L337" s="16"/>
      <c r="M337" s="16"/>
      <c r="N337" s="16"/>
      <c r="O337" s="16"/>
    </row>
    <row r="338" spans="1:15" x14ac:dyDescent="0.3">
      <c r="A338" s="14">
        <v>3</v>
      </c>
      <c r="B338" s="14"/>
      <c r="C338" s="14"/>
      <c r="D338" s="16" t="s">
        <v>33</v>
      </c>
      <c r="E338" s="16">
        <v>4.3899999999999997</v>
      </c>
      <c r="F338" s="16">
        <v>4.43</v>
      </c>
      <c r="G338" s="16">
        <f t="shared" si="10"/>
        <v>4.0000000000000036E-2</v>
      </c>
      <c r="H338" s="16">
        <v>0.74</v>
      </c>
      <c r="I338" s="16">
        <v>0.75</v>
      </c>
      <c r="J338" s="16">
        <f t="shared" si="11"/>
        <v>1.0000000000000009E-2</v>
      </c>
      <c r="K338" s="16"/>
      <c r="L338" s="16"/>
      <c r="M338" s="16"/>
      <c r="N338" s="16"/>
      <c r="O338" s="16"/>
    </row>
    <row r="339" spans="1:15" x14ac:dyDescent="0.3">
      <c r="A339" s="14">
        <v>4</v>
      </c>
      <c r="B339" s="14"/>
      <c r="C339" s="14"/>
      <c r="D339" s="16" t="s">
        <v>33</v>
      </c>
      <c r="E339" s="16">
        <v>3</v>
      </c>
      <c r="F339" s="16">
        <v>3.03</v>
      </c>
      <c r="G339" s="16">
        <f t="shared" si="10"/>
        <v>2.9999999999999805E-2</v>
      </c>
      <c r="H339" s="16">
        <v>0.73</v>
      </c>
      <c r="I339" s="16">
        <v>0.75</v>
      </c>
      <c r="J339" s="16">
        <f t="shared" si="11"/>
        <v>2.0000000000000018E-2</v>
      </c>
      <c r="K339" s="16"/>
      <c r="L339" s="16"/>
      <c r="M339" s="16"/>
      <c r="N339" s="16"/>
      <c r="O339" s="16"/>
    </row>
    <row r="340" spans="1:15" x14ac:dyDescent="0.3">
      <c r="A340" s="14">
        <v>5</v>
      </c>
      <c r="B340" s="14"/>
      <c r="C340" s="14"/>
      <c r="D340" s="16" t="s">
        <v>33</v>
      </c>
      <c r="E340" s="16">
        <v>2.39</v>
      </c>
      <c r="F340" s="16">
        <v>2.35</v>
      </c>
      <c r="G340" s="16">
        <f t="shared" si="10"/>
        <v>-4.0000000000000036E-2</v>
      </c>
      <c r="H340" s="16">
        <v>0.76</v>
      </c>
      <c r="I340" s="16">
        <v>0.77</v>
      </c>
      <c r="J340" s="16">
        <f t="shared" si="11"/>
        <v>1.0000000000000009E-2</v>
      </c>
      <c r="K340" s="16"/>
      <c r="L340" s="16"/>
      <c r="M340" s="16"/>
      <c r="N340" s="16"/>
      <c r="O340" s="16"/>
    </row>
    <row r="341" spans="1:15" x14ac:dyDescent="0.3">
      <c r="A341" s="11">
        <v>5</v>
      </c>
      <c r="B341" s="11">
        <v>1.18</v>
      </c>
      <c r="C341" s="12">
        <v>540</v>
      </c>
      <c r="D341" s="13" t="s">
        <v>31</v>
      </c>
      <c r="E341" s="13">
        <v>2.31</v>
      </c>
      <c r="F341" s="13">
        <v>2.35</v>
      </c>
      <c r="G341" s="13">
        <f t="shared" si="10"/>
        <v>4.0000000000000036E-2</v>
      </c>
      <c r="H341" s="13">
        <v>0.81</v>
      </c>
      <c r="I341" s="13">
        <v>0.83</v>
      </c>
      <c r="J341" s="13">
        <f t="shared" si="11"/>
        <v>1.9999999999999907E-2</v>
      </c>
      <c r="K341" s="13">
        <v>0.86</v>
      </c>
      <c r="L341" s="13">
        <v>15.03</v>
      </c>
      <c r="M341" s="13">
        <v>4.3099999999999996</v>
      </c>
      <c r="N341" s="13">
        <v>5.94</v>
      </c>
      <c r="O341" s="13"/>
    </row>
    <row r="342" spans="1:15" x14ac:dyDescent="0.3">
      <c r="A342" s="11">
        <v>4</v>
      </c>
      <c r="B342" s="11"/>
      <c r="C342" s="11"/>
      <c r="D342" s="13" t="s">
        <v>31</v>
      </c>
      <c r="E342" s="13">
        <v>3</v>
      </c>
      <c r="F342" s="13">
        <v>2.98</v>
      </c>
      <c r="G342" s="13">
        <f t="shared" si="10"/>
        <v>-2.0000000000000018E-2</v>
      </c>
      <c r="H342" s="13">
        <v>0.79</v>
      </c>
      <c r="I342" s="13">
        <v>0.79</v>
      </c>
      <c r="J342" s="13">
        <f t="shared" si="11"/>
        <v>0</v>
      </c>
      <c r="K342" s="13"/>
      <c r="L342" s="13"/>
      <c r="M342" s="13"/>
      <c r="N342" s="13"/>
      <c r="O342" s="13"/>
    </row>
    <row r="343" spans="1:15" x14ac:dyDescent="0.3">
      <c r="A343" s="11">
        <v>3</v>
      </c>
      <c r="B343" s="11"/>
      <c r="C343" s="11"/>
      <c r="D343" s="13" t="s">
        <v>31</v>
      </c>
      <c r="E343" s="13">
        <v>4.3099999999999996</v>
      </c>
      <c r="F343" s="13">
        <v>4.3499999999999996</v>
      </c>
      <c r="G343" s="13">
        <f t="shared" si="10"/>
        <v>4.0000000000000036E-2</v>
      </c>
      <c r="H343" s="13">
        <v>0.78</v>
      </c>
      <c r="I343" s="13">
        <v>0.8</v>
      </c>
      <c r="J343" s="13">
        <f t="shared" si="11"/>
        <v>2.0000000000000018E-2</v>
      </c>
      <c r="K343" s="13"/>
      <c r="L343" s="13"/>
      <c r="M343" s="13"/>
      <c r="N343" s="13"/>
      <c r="O343" s="13"/>
    </row>
    <row r="344" spans="1:15" x14ac:dyDescent="0.3">
      <c r="A344" s="11">
        <v>2</v>
      </c>
      <c r="B344" s="11"/>
      <c r="C344" s="11"/>
      <c r="D344" s="13" t="s">
        <v>31</v>
      </c>
      <c r="E344" s="13">
        <v>4.01</v>
      </c>
      <c r="F344" s="13">
        <v>4.01</v>
      </c>
      <c r="G344" s="13">
        <f t="shared" si="10"/>
        <v>0</v>
      </c>
      <c r="H344" s="13">
        <v>0.49</v>
      </c>
      <c r="I344" s="13">
        <v>0.51</v>
      </c>
      <c r="J344" s="13">
        <f t="shared" si="11"/>
        <v>2.0000000000000018E-2</v>
      </c>
      <c r="K344" s="13"/>
      <c r="L344" s="13"/>
      <c r="M344" s="13"/>
      <c r="N344" s="13"/>
      <c r="O344" s="13"/>
    </row>
    <row r="345" spans="1:15" x14ac:dyDescent="0.3">
      <c r="A345" s="11">
        <v>1</v>
      </c>
      <c r="B345" s="11"/>
      <c r="C345" s="11"/>
      <c r="D345" s="13" t="s">
        <v>31</v>
      </c>
      <c r="E345" s="13">
        <v>3</v>
      </c>
      <c r="F345" s="13">
        <v>3.01</v>
      </c>
      <c r="G345" s="13">
        <f t="shared" si="10"/>
        <v>9.9999999999997868E-3</v>
      </c>
      <c r="H345" s="13">
        <v>0.49</v>
      </c>
      <c r="I345" s="13">
        <v>0.49</v>
      </c>
      <c r="J345" s="13">
        <f t="shared" si="11"/>
        <v>0</v>
      </c>
      <c r="K345" s="13"/>
      <c r="L345" s="13"/>
      <c r="M345" s="13"/>
      <c r="N345" s="13"/>
      <c r="O345" s="13"/>
    </row>
    <row r="346" spans="1:15" x14ac:dyDescent="0.3">
      <c r="A346" s="11">
        <v>0</v>
      </c>
      <c r="B346" s="11"/>
      <c r="C346" s="11"/>
      <c r="D346" s="13" t="s">
        <v>32</v>
      </c>
      <c r="E346" s="13">
        <v>0</v>
      </c>
      <c r="F346" s="13">
        <v>0</v>
      </c>
      <c r="G346" s="13">
        <f t="shared" si="10"/>
        <v>0</v>
      </c>
      <c r="H346" s="13">
        <v>0.6</v>
      </c>
      <c r="I346" s="13">
        <v>0.61</v>
      </c>
      <c r="J346" s="13">
        <f t="shared" si="11"/>
        <v>1.0000000000000009E-2</v>
      </c>
      <c r="K346" s="13"/>
      <c r="L346" s="13"/>
      <c r="M346" s="13"/>
      <c r="N346" s="13"/>
      <c r="O346" s="13"/>
    </row>
    <row r="347" spans="1:15" x14ac:dyDescent="0.3">
      <c r="A347" s="11">
        <v>1</v>
      </c>
      <c r="B347" s="11"/>
      <c r="C347" s="11"/>
      <c r="D347" s="13" t="s">
        <v>33</v>
      </c>
      <c r="E347" s="13">
        <v>1.9</v>
      </c>
      <c r="F347" s="13">
        <v>1.92</v>
      </c>
      <c r="G347" s="13">
        <f t="shared" si="10"/>
        <v>2.0000000000000018E-2</v>
      </c>
      <c r="H347" s="13">
        <v>0.61</v>
      </c>
      <c r="I347" s="13">
        <v>0.63</v>
      </c>
      <c r="J347" s="13">
        <f t="shared" si="11"/>
        <v>2.0000000000000018E-2</v>
      </c>
      <c r="K347" s="13"/>
      <c r="L347" s="13"/>
      <c r="M347" s="13"/>
      <c r="N347" s="13"/>
      <c r="O347" s="13"/>
    </row>
    <row r="348" spans="1:15" x14ac:dyDescent="0.3">
      <c r="A348" s="11">
        <v>2</v>
      </c>
      <c r="B348" s="11"/>
      <c r="C348" s="11"/>
      <c r="D348" s="13" t="s">
        <v>33</v>
      </c>
      <c r="E348" s="13">
        <v>2.98</v>
      </c>
      <c r="F348" s="13">
        <v>2.95</v>
      </c>
      <c r="G348" s="13">
        <f t="shared" si="10"/>
        <v>-2.9999999999999805E-2</v>
      </c>
      <c r="H348" s="13">
        <v>-0.59</v>
      </c>
      <c r="I348" s="13">
        <v>-0.57999999999999996</v>
      </c>
      <c r="J348" s="13">
        <f t="shared" si="11"/>
        <v>-1.0000000000000009E-2</v>
      </c>
      <c r="K348" s="13"/>
      <c r="L348" s="13"/>
      <c r="M348" s="13"/>
      <c r="N348" s="13"/>
      <c r="O348" s="13"/>
    </row>
    <row r="349" spans="1:15" x14ac:dyDescent="0.3">
      <c r="A349" s="11">
        <v>3</v>
      </c>
      <c r="B349" s="11"/>
      <c r="C349" s="11"/>
      <c r="D349" s="13" t="s">
        <v>33</v>
      </c>
      <c r="E349" s="13">
        <v>5.64</v>
      </c>
      <c r="F349" s="13">
        <v>5.66</v>
      </c>
      <c r="G349" s="13">
        <f t="shared" si="10"/>
        <v>2.0000000000000462E-2</v>
      </c>
      <c r="H349" s="13">
        <v>-0.6</v>
      </c>
      <c r="I349" s="13">
        <v>-0.57999999999999996</v>
      </c>
      <c r="J349" s="13">
        <f t="shared" si="11"/>
        <v>-2.0000000000000018E-2</v>
      </c>
      <c r="K349" s="13"/>
      <c r="L349" s="13"/>
      <c r="M349" s="13"/>
      <c r="N349" s="13"/>
      <c r="O349" s="13"/>
    </row>
    <row r="350" spans="1:15" x14ac:dyDescent="0.3">
      <c r="A350" s="11">
        <v>4</v>
      </c>
      <c r="B350" s="11"/>
      <c r="C350" s="11"/>
      <c r="D350" s="13" t="s">
        <v>33</v>
      </c>
      <c r="E350" s="13">
        <v>5.94</v>
      </c>
      <c r="F350" s="13">
        <v>5.97</v>
      </c>
      <c r="G350" s="13">
        <f t="shared" si="10"/>
        <v>2.9999999999999361E-2</v>
      </c>
      <c r="H350" s="13">
        <v>-0.3</v>
      </c>
      <c r="I350" s="13">
        <v>-0.28999999999999998</v>
      </c>
      <c r="J350" s="13">
        <f t="shared" si="11"/>
        <v>-1.0000000000000009E-2</v>
      </c>
      <c r="K350" s="13"/>
      <c r="L350" s="13"/>
      <c r="M350" s="13"/>
      <c r="N350" s="13"/>
      <c r="O350" s="13"/>
    </row>
    <row r="351" spans="1:15" x14ac:dyDescent="0.3">
      <c r="A351" s="11">
        <v>5</v>
      </c>
      <c r="B351" s="11"/>
      <c r="C351" s="11"/>
      <c r="D351" s="13" t="s">
        <v>33</v>
      </c>
      <c r="E351" s="13">
        <v>3.94</v>
      </c>
      <c r="F351" s="13">
        <v>3.97</v>
      </c>
      <c r="G351" s="13">
        <f t="shared" si="10"/>
        <v>3.0000000000000249E-2</v>
      </c>
      <c r="H351" s="13">
        <v>-0.28999999999999998</v>
      </c>
      <c r="I351" s="13">
        <v>-0.28999999999999998</v>
      </c>
      <c r="J351" s="13">
        <f t="shared" si="11"/>
        <v>0</v>
      </c>
      <c r="K351" s="13"/>
      <c r="L351" s="13"/>
      <c r="M351" s="13"/>
      <c r="N351" s="13"/>
      <c r="O351" s="13"/>
    </row>
    <row r="352" spans="1:15" x14ac:dyDescent="0.3">
      <c r="A352" s="14">
        <v>6</v>
      </c>
      <c r="B352" s="14">
        <v>1.22</v>
      </c>
      <c r="C352" s="15">
        <v>560</v>
      </c>
      <c r="D352" s="16" t="s">
        <v>31</v>
      </c>
      <c r="E352" s="16">
        <v>3.16</v>
      </c>
      <c r="F352" s="16">
        <v>3.19</v>
      </c>
      <c r="G352" s="16">
        <f t="shared" si="10"/>
        <v>2.9999999999999805E-2</v>
      </c>
      <c r="H352" s="16">
        <v>-0.19</v>
      </c>
      <c r="I352" s="16">
        <v>-0.19</v>
      </c>
      <c r="J352" s="16">
        <f t="shared" si="11"/>
        <v>0</v>
      </c>
      <c r="K352" s="16">
        <v>2.64</v>
      </c>
      <c r="L352" s="16">
        <v>14.22</v>
      </c>
      <c r="M352" s="16">
        <v>4.9000000000000004</v>
      </c>
      <c r="N352" s="16">
        <v>4.21</v>
      </c>
      <c r="O352" s="16"/>
    </row>
    <row r="353" spans="1:15" x14ac:dyDescent="0.3">
      <c r="A353" s="14">
        <v>5</v>
      </c>
      <c r="B353" s="14"/>
      <c r="C353" s="14"/>
      <c r="D353" s="16" t="s">
        <v>31</v>
      </c>
      <c r="E353" s="16">
        <v>4.41</v>
      </c>
      <c r="F353" s="16">
        <v>4.4000000000000004</v>
      </c>
      <c r="G353" s="16">
        <f t="shared" si="10"/>
        <v>-9.9999999999997868E-3</v>
      </c>
      <c r="H353" s="16">
        <v>-0.18</v>
      </c>
      <c r="I353" s="16">
        <v>-0.2</v>
      </c>
      <c r="J353" s="16">
        <f t="shared" si="11"/>
        <v>2.0000000000000018E-2</v>
      </c>
      <c r="K353" s="16"/>
      <c r="L353" s="16"/>
      <c r="M353" s="16"/>
      <c r="N353" s="16"/>
      <c r="O353" s="16"/>
    </row>
    <row r="354" spans="1:15" x14ac:dyDescent="0.3">
      <c r="A354" s="14">
        <v>4</v>
      </c>
      <c r="B354" s="14"/>
      <c r="C354" s="14"/>
      <c r="D354" s="16" t="s">
        <v>31</v>
      </c>
      <c r="E354" s="16">
        <v>4.9000000000000004</v>
      </c>
      <c r="F354" s="16">
        <v>4.8499999999999996</v>
      </c>
      <c r="G354" s="16">
        <f t="shared" si="10"/>
        <v>-5.0000000000000711E-2</v>
      </c>
      <c r="H354" s="16">
        <v>0.39</v>
      </c>
      <c r="I354" s="16">
        <v>0.38</v>
      </c>
      <c r="J354" s="16">
        <f t="shared" si="11"/>
        <v>-1.0000000000000009E-2</v>
      </c>
      <c r="K354" s="16"/>
      <c r="L354" s="16"/>
      <c r="M354" s="16"/>
      <c r="N354" s="16"/>
      <c r="O354" s="16"/>
    </row>
    <row r="355" spans="1:15" x14ac:dyDescent="0.3">
      <c r="A355" s="14">
        <v>3</v>
      </c>
      <c r="B355" s="14"/>
      <c r="C355" s="14"/>
      <c r="D355" s="16" t="s">
        <v>31</v>
      </c>
      <c r="E355" s="16">
        <v>4.7</v>
      </c>
      <c r="F355" s="16">
        <v>4.6900000000000004</v>
      </c>
      <c r="G355" s="16">
        <f t="shared" si="10"/>
        <v>-9.9999999999997868E-3</v>
      </c>
      <c r="H355" s="16">
        <v>-0.14000000000000001</v>
      </c>
      <c r="I355" s="16">
        <v>-0.15</v>
      </c>
      <c r="J355" s="16">
        <f t="shared" si="11"/>
        <v>9.9999999999999811E-3</v>
      </c>
      <c r="K355" s="16"/>
      <c r="L355" s="16"/>
      <c r="M355" s="16"/>
      <c r="N355" s="16"/>
      <c r="O355" s="16"/>
    </row>
    <row r="356" spans="1:15" x14ac:dyDescent="0.3">
      <c r="A356" s="14">
        <v>2</v>
      </c>
      <c r="B356" s="14"/>
      <c r="C356" s="14"/>
      <c r="D356" s="16" t="s">
        <v>31</v>
      </c>
      <c r="E356" s="16">
        <v>4.41</v>
      </c>
      <c r="F356" s="16">
        <v>4.42</v>
      </c>
      <c r="G356" s="16">
        <f t="shared" si="10"/>
        <v>9.9999999999997868E-3</v>
      </c>
      <c r="H356" s="16">
        <v>-0.48</v>
      </c>
      <c r="I356" s="16">
        <v>-0.49</v>
      </c>
      <c r="J356" s="16">
        <f t="shared" si="11"/>
        <v>1.0000000000000009E-2</v>
      </c>
      <c r="K356" s="16"/>
      <c r="L356" s="16"/>
      <c r="M356" s="16"/>
      <c r="N356" s="16"/>
      <c r="O356" s="16"/>
    </row>
    <row r="357" spans="1:15" x14ac:dyDescent="0.3">
      <c r="A357" s="14">
        <v>1</v>
      </c>
      <c r="B357" s="14"/>
      <c r="C357" s="14"/>
      <c r="D357" s="16" t="s">
        <v>31</v>
      </c>
      <c r="E357" s="16">
        <v>1</v>
      </c>
      <c r="F357" s="16">
        <v>0.99</v>
      </c>
      <c r="G357" s="16">
        <f t="shared" si="10"/>
        <v>-1.0000000000000009E-2</v>
      </c>
      <c r="H357" s="16">
        <v>-0.5</v>
      </c>
      <c r="I357" s="16">
        <v>-0.51</v>
      </c>
      <c r="J357" s="16">
        <f t="shared" si="11"/>
        <v>1.0000000000000009E-2</v>
      </c>
      <c r="K357" s="16"/>
      <c r="L357" s="16"/>
      <c r="M357" s="16"/>
      <c r="N357" s="16"/>
      <c r="O357" s="16"/>
    </row>
    <row r="358" spans="1:15" x14ac:dyDescent="0.3">
      <c r="A358" s="14">
        <v>0</v>
      </c>
      <c r="B358" s="14"/>
      <c r="C358" s="14"/>
      <c r="D358" s="16" t="s">
        <v>32</v>
      </c>
      <c r="E358" s="16">
        <v>0</v>
      </c>
      <c r="F358" s="16">
        <v>0</v>
      </c>
      <c r="G358" s="16">
        <f t="shared" si="10"/>
        <v>0</v>
      </c>
      <c r="H358" s="16">
        <v>0.56000000000000005</v>
      </c>
      <c r="I358" s="16">
        <v>0.57999999999999996</v>
      </c>
      <c r="J358" s="16">
        <f t="shared" si="11"/>
        <v>1.9999999999999907E-2</v>
      </c>
      <c r="K358" s="16"/>
      <c r="L358" s="16"/>
      <c r="M358" s="16"/>
      <c r="N358" s="16"/>
      <c r="O358" s="16"/>
    </row>
    <row r="359" spans="1:15" x14ac:dyDescent="0.3">
      <c r="A359" s="14">
        <v>1</v>
      </c>
      <c r="B359" s="14"/>
      <c r="C359" s="14"/>
      <c r="D359" s="16" t="s">
        <v>33</v>
      </c>
      <c r="E359" s="16">
        <v>3.91</v>
      </c>
      <c r="F359" s="16">
        <v>3.89</v>
      </c>
      <c r="G359" s="16">
        <f t="shared" si="10"/>
        <v>-2.0000000000000018E-2</v>
      </c>
      <c r="H359" s="16">
        <v>0.55000000000000004</v>
      </c>
      <c r="I359" s="16">
        <v>0.53</v>
      </c>
      <c r="J359" s="16">
        <f t="shared" si="11"/>
        <v>-2.0000000000000018E-2</v>
      </c>
      <c r="K359" s="16"/>
      <c r="L359" s="16"/>
      <c r="M359" s="16"/>
      <c r="N359" s="16"/>
      <c r="O359" s="16"/>
    </row>
    <row r="360" spans="1:15" x14ac:dyDescent="0.3">
      <c r="A360" s="14">
        <v>2</v>
      </c>
      <c r="B360" s="14"/>
      <c r="C360" s="14"/>
      <c r="D360" s="16" t="s">
        <v>33</v>
      </c>
      <c r="E360" s="16">
        <v>4.21</v>
      </c>
      <c r="F360" s="16">
        <v>4.24</v>
      </c>
      <c r="G360" s="16">
        <f t="shared" si="10"/>
        <v>3.0000000000000249E-2</v>
      </c>
      <c r="H360" s="16">
        <v>0.85</v>
      </c>
      <c r="I360" s="16">
        <v>0.86</v>
      </c>
      <c r="J360" s="16">
        <f t="shared" si="11"/>
        <v>1.0000000000000009E-2</v>
      </c>
      <c r="K360" s="16"/>
      <c r="L360" s="16"/>
      <c r="M360" s="16"/>
      <c r="N360" s="16"/>
      <c r="O360" s="16"/>
    </row>
    <row r="361" spans="1:15" x14ac:dyDescent="0.3">
      <c r="A361" s="14">
        <v>3</v>
      </c>
      <c r="B361" s="14"/>
      <c r="C361" s="14"/>
      <c r="D361" s="16" t="s">
        <v>33</v>
      </c>
      <c r="E361" s="16">
        <v>2.21</v>
      </c>
      <c r="F361" s="16">
        <v>2.19</v>
      </c>
      <c r="G361" s="16">
        <f t="shared" si="10"/>
        <v>-2.0000000000000018E-2</v>
      </c>
      <c r="H361" s="16">
        <v>0.85</v>
      </c>
      <c r="I361" s="16">
        <v>0.86</v>
      </c>
      <c r="J361" s="16">
        <f t="shared" si="11"/>
        <v>1.0000000000000009E-2</v>
      </c>
      <c r="K361" s="16"/>
      <c r="L361" s="16"/>
      <c r="M361" s="16"/>
      <c r="N361" s="16"/>
      <c r="O361" s="16"/>
    </row>
    <row r="362" spans="1:15" x14ac:dyDescent="0.3">
      <c r="A362" s="11">
        <v>5</v>
      </c>
      <c r="B362" s="11" t="s">
        <v>39</v>
      </c>
      <c r="C362" s="12">
        <v>572.92999999999995</v>
      </c>
      <c r="D362" s="13" t="s">
        <v>31</v>
      </c>
      <c r="E362" s="13">
        <v>3.93</v>
      </c>
      <c r="F362" s="13">
        <v>3.9</v>
      </c>
      <c r="G362" s="13">
        <f t="shared" si="10"/>
        <v>-3.0000000000000249E-2</v>
      </c>
      <c r="H362" s="13">
        <v>-0.31</v>
      </c>
      <c r="I362" s="13">
        <v>-0.3</v>
      </c>
      <c r="J362" s="13">
        <f t="shared" si="11"/>
        <v>-1.0000000000000009E-2</v>
      </c>
      <c r="K362" s="13">
        <v>2.23</v>
      </c>
      <c r="L362" s="13">
        <v>14.88</v>
      </c>
      <c r="M362" s="13">
        <v>5.93</v>
      </c>
      <c r="N362" s="13">
        <v>4.1399999999999997</v>
      </c>
      <c r="O362" s="13"/>
    </row>
    <row r="363" spans="1:15" x14ac:dyDescent="0.3">
      <c r="A363" s="11">
        <v>4</v>
      </c>
      <c r="B363" s="11"/>
      <c r="C363" s="11"/>
      <c r="D363" s="13" t="s">
        <v>31</v>
      </c>
      <c r="E363" s="13">
        <v>5.93</v>
      </c>
      <c r="F363" s="13">
        <v>5.94</v>
      </c>
      <c r="G363" s="13">
        <f t="shared" si="10"/>
        <v>1.0000000000000675E-2</v>
      </c>
      <c r="H363" s="13">
        <v>-0.31</v>
      </c>
      <c r="I363" s="13">
        <v>-0.28999999999999998</v>
      </c>
      <c r="J363" s="13">
        <f t="shared" si="11"/>
        <v>-2.0000000000000018E-2</v>
      </c>
      <c r="K363" s="13"/>
      <c r="L363" s="13"/>
      <c r="M363" s="13"/>
      <c r="N363" s="13"/>
      <c r="O363" s="13"/>
    </row>
    <row r="364" spans="1:15" x14ac:dyDescent="0.3">
      <c r="A364" s="11">
        <v>3</v>
      </c>
      <c r="B364" s="11"/>
      <c r="C364" s="11"/>
      <c r="D364" s="13" t="s">
        <v>31</v>
      </c>
      <c r="E364" s="13">
        <v>5.63</v>
      </c>
      <c r="F364" s="13">
        <v>5.62</v>
      </c>
      <c r="G364" s="13">
        <f t="shared" si="10"/>
        <v>-9.9999999999997868E-3</v>
      </c>
      <c r="H364" s="13">
        <v>-0.61</v>
      </c>
      <c r="I364" s="13">
        <v>-0.63</v>
      </c>
      <c r="J364" s="13">
        <f t="shared" si="11"/>
        <v>2.0000000000000018E-2</v>
      </c>
      <c r="K364" s="13"/>
      <c r="L364" s="13"/>
      <c r="M364" s="13"/>
      <c r="N364" s="13"/>
      <c r="O364" s="13"/>
    </row>
    <row r="365" spans="1:15" x14ac:dyDescent="0.3">
      <c r="A365" s="11">
        <v>2</v>
      </c>
      <c r="B365" s="11"/>
      <c r="C365" s="11"/>
      <c r="D365" s="13" t="s">
        <v>31</v>
      </c>
      <c r="E365" s="13">
        <v>2</v>
      </c>
      <c r="F365" s="13">
        <v>2.04</v>
      </c>
      <c r="G365" s="13">
        <f t="shared" si="10"/>
        <v>4.0000000000000036E-2</v>
      </c>
      <c r="H365" s="13">
        <v>-0.61</v>
      </c>
      <c r="I365" s="13">
        <v>-0.62</v>
      </c>
      <c r="J365" s="13">
        <f t="shared" si="11"/>
        <v>1.0000000000000009E-2</v>
      </c>
      <c r="K365" s="13"/>
      <c r="L365" s="13"/>
      <c r="M365" s="13"/>
      <c r="N365" s="13"/>
      <c r="O365" s="13"/>
    </row>
    <row r="366" spans="1:15" x14ac:dyDescent="0.3">
      <c r="A366" s="11">
        <v>1</v>
      </c>
      <c r="B366" s="11"/>
      <c r="C366" s="11"/>
      <c r="D366" s="13" t="s">
        <v>31</v>
      </c>
      <c r="E366" s="13">
        <v>1</v>
      </c>
      <c r="F366" s="13">
        <v>0.97</v>
      </c>
      <c r="G366" s="13">
        <f t="shared" si="10"/>
        <v>-3.0000000000000027E-2</v>
      </c>
      <c r="H366" s="13">
        <v>0.59</v>
      </c>
      <c r="I366" s="13">
        <v>0.59</v>
      </c>
      <c r="J366" s="13">
        <f t="shared" si="11"/>
        <v>0</v>
      </c>
      <c r="K366" s="13"/>
      <c r="L366" s="13"/>
      <c r="M366" s="13"/>
      <c r="N366" s="13"/>
      <c r="O366" s="13"/>
    </row>
    <row r="367" spans="1:15" x14ac:dyDescent="0.3">
      <c r="A367" s="11">
        <v>0</v>
      </c>
      <c r="B367" s="11"/>
      <c r="C367" s="11"/>
      <c r="D367" s="13" t="s">
        <v>32</v>
      </c>
      <c r="E367" s="13">
        <v>0</v>
      </c>
      <c r="F367" s="13">
        <v>0</v>
      </c>
      <c r="G367" s="13">
        <f t="shared" si="10"/>
        <v>0</v>
      </c>
      <c r="H367" s="13">
        <v>0.56999999999999995</v>
      </c>
      <c r="I367" s="13">
        <v>0.56000000000000005</v>
      </c>
      <c r="J367" s="13">
        <f t="shared" si="11"/>
        <v>-9.9999999999998979E-3</v>
      </c>
      <c r="K367" s="13"/>
      <c r="L367" s="13"/>
      <c r="M367" s="13"/>
      <c r="N367" s="13"/>
      <c r="O367" s="13"/>
    </row>
    <row r="368" spans="1:15" x14ac:dyDescent="0.3">
      <c r="A368" s="11">
        <v>1</v>
      </c>
      <c r="B368" s="11"/>
      <c r="C368" s="11"/>
      <c r="D368" s="13" t="s">
        <v>33</v>
      </c>
      <c r="E368" s="13">
        <v>3.84</v>
      </c>
      <c r="F368" s="13">
        <v>3.84</v>
      </c>
      <c r="G368" s="13">
        <f t="shared" si="10"/>
        <v>0</v>
      </c>
      <c r="H368" s="13">
        <v>0.59</v>
      </c>
      <c r="I368" s="13">
        <v>0.61</v>
      </c>
      <c r="J368" s="13">
        <f t="shared" si="11"/>
        <v>2.0000000000000018E-2</v>
      </c>
      <c r="K368" s="13"/>
      <c r="L368" s="13"/>
      <c r="M368" s="13"/>
      <c r="N368" s="13"/>
      <c r="O368" s="13"/>
    </row>
    <row r="369" spans="1:15" x14ac:dyDescent="0.3">
      <c r="A369" s="11">
        <v>2</v>
      </c>
      <c r="B369" s="11"/>
      <c r="C369" s="11"/>
      <c r="D369" s="13" t="s">
        <v>33</v>
      </c>
      <c r="E369" s="13">
        <v>4.1399999999999997</v>
      </c>
      <c r="F369" s="13">
        <v>4.1399999999999997</v>
      </c>
      <c r="G369" s="13">
        <f t="shared" si="10"/>
        <v>0</v>
      </c>
      <c r="H369" s="13">
        <v>0.89</v>
      </c>
      <c r="I369" s="13">
        <v>0.91</v>
      </c>
      <c r="J369" s="13">
        <f t="shared" si="11"/>
        <v>2.0000000000000018E-2</v>
      </c>
      <c r="K369" s="13"/>
      <c r="L369" s="13"/>
      <c r="M369" s="13"/>
      <c r="N369" s="13"/>
      <c r="O369" s="13"/>
    </row>
    <row r="370" spans="1:15" x14ac:dyDescent="0.3">
      <c r="A370" s="11">
        <v>3</v>
      </c>
      <c r="B370" s="11"/>
      <c r="C370" s="11"/>
      <c r="D370" s="13" t="s">
        <v>33</v>
      </c>
      <c r="E370" s="13">
        <v>2.14</v>
      </c>
      <c r="F370" s="13">
        <v>2.17</v>
      </c>
      <c r="G370" s="13">
        <f t="shared" si="10"/>
        <v>2.9999999999999805E-2</v>
      </c>
      <c r="H370" s="13">
        <v>0.88</v>
      </c>
      <c r="I370" s="13">
        <v>0.88</v>
      </c>
      <c r="J370" s="13">
        <f t="shared" si="11"/>
        <v>0</v>
      </c>
      <c r="K370" s="13"/>
      <c r="L370" s="13"/>
      <c r="M370" s="13"/>
      <c r="N370" s="13"/>
      <c r="O370" s="13"/>
    </row>
    <row r="371" spans="1:15" x14ac:dyDescent="0.3">
      <c r="A371" s="14">
        <v>4</v>
      </c>
      <c r="B371" s="14">
        <v>2.27</v>
      </c>
      <c r="C371" s="15">
        <v>580</v>
      </c>
      <c r="D371" s="16" t="s">
        <v>31</v>
      </c>
      <c r="E371" s="16">
        <v>2.04</v>
      </c>
      <c r="F371" s="16">
        <v>2.0699999999999998</v>
      </c>
      <c r="G371" s="16">
        <f t="shared" si="10"/>
        <v>2.9999999999999805E-2</v>
      </c>
      <c r="H371" s="16">
        <v>0.96</v>
      </c>
      <c r="I371" s="16">
        <v>0.94</v>
      </c>
      <c r="J371" s="16">
        <f t="shared" si="11"/>
        <v>-2.0000000000000018E-2</v>
      </c>
      <c r="K371" s="16">
        <v>3.68</v>
      </c>
      <c r="L371" s="16">
        <v>13.49</v>
      </c>
      <c r="M371" s="16">
        <v>4.04</v>
      </c>
      <c r="N371" s="16">
        <v>4.16</v>
      </c>
      <c r="O371" s="16"/>
    </row>
    <row r="372" spans="1:15" x14ac:dyDescent="0.3">
      <c r="A372" s="14">
        <v>3</v>
      </c>
      <c r="B372" s="14"/>
      <c r="C372" s="14"/>
      <c r="D372" s="16" t="s">
        <v>31</v>
      </c>
      <c r="E372" s="16">
        <v>4.04</v>
      </c>
      <c r="F372" s="16">
        <v>4.01</v>
      </c>
      <c r="G372" s="16">
        <f t="shared" si="10"/>
        <v>-3.0000000000000249E-2</v>
      </c>
      <c r="H372" s="16">
        <v>0.96</v>
      </c>
      <c r="I372" s="16">
        <v>0.94</v>
      </c>
      <c r="J372" s="16">
        <f t="shared" si="11"/>
        <v>-2.0000000000000018E-2</v>
      </c>
      <c r="K372" s="16"/>
      <c r="L372" s="16"/>
      <c r="M372" s="16"/>
      <c r="N372" s="16"/>
      <c r="O372" s="16"/>
    </row>
    <row r="373" spans="1:15" x14ac:dyDescent="0.3">
      <c r="A373" s="14">
        <v>2</v>
      </c>
      <c r="B373" s="14"/>
      <c r="C373" s="14"/>
      <c r="D373" s="16" t="s">
        <v>31</v>
      </c>
      <c r="E373" s="16">
        <v>3.74</v>
      </c>
      <c r="F373" s="16">
        <v>3.7</v>
      </c>
      <c r="G373" s="16">
        <f t="shared" si="10"/>
        <v>-4.0000000000000036E-2</v>
      </c>
      <c r="H373" s="16">
        <v>0.66</v>
      </c>
      <c r="I373" s="16">
        <v>0.66</v>
      </c>
      <c r="J373" s="16">
        <f t="shared" si="11"/>
        <v>0</v>
      </c>
      <c r="K373" s="16"/>
      <c r="L373" s="16"/>
      <c r="M373" s="16"/>
      <c r="N373" s="16"/>
      <c r="O373" s="16"/>
    </row>
    <row r="374" spans="1:15" x14ac:dyDescent="0.3">
      <c r="A374" s="14">
        <v>1</v>
      </c>
      <c r="B374" s="14"/>
      <c r="C374" s="14"/>
      <c r="D374" s="16" t="s">
        <v>31</v>
      </c>
      <c r="E374" s="16">
        <v>1.56</v>
      </c>
      <c r="F374" s="16">
        <v>1.61</v>
      </c>
      <c r="G374" s="16">
        <f t="shared" si="10"/>
        <v>5.0000000000000044E-2</v>
      </c>
      <c r="H374" s="16">
        <v>0.66</v>
      </c>
      <c r="I374" s="16">
        <v>0.65</v>
      </c>
      <c r="J374" s="16">
        <f t="shared" si="11"/>
        <v>-1.0000000000000009E-2</v>
      </c>
      <c r="K374" s="16"/>
      <c r="L374" s="16"/>
      <c r="M374" s="16"/>
      <c r="N374" s="16"/>
      <c r="O374" s="16"/>
    </row>
    <row r="375" spans="1:15" x14ac:dyDescent="0.3">
      <c r="A375" s="14">
        <v>0</v>
      </c>
      <c r="B375" s="14"/>
      <c r="C375" s="14"/>
      <c r="D375" s="16" t="s">
        <v>32</v>
      </c>
      <c r="E375" s="16">
        <v>0</v>
      </c>
      <c r="F375" s="16">
        <v>0</v>
      </c>
      <c r="G375" s="16">
        <f t="shared" si="10"/>
        <v>0</v>
      </c>
      <c r="H375" s="16">
        <v>-0.5</v>
      </c>
      <c r="I375" s="16">
        <v>-0.51</v>
      </c>
      <c r="J375" s="16">
        <f t="shared" si="11"/>
        <v>1.0000000000000009E-2</v>
      </c>
      <c r="K375" s="16"/>
      <c r="L375" s="16"/>
      <c r="M375" s="16"/>
      <c r="N375" s="16"/>
      <c r="O375" s="16"/>
    </row>
    <row r="376" spans="1:15" x14ac:dyDescent="0.3">
      <c r="A376" s="14">
        <v>1</v>
      </c>
      <c r="B376" s="14"/>
      <c r="C376" s="14"/>
      <c r="D376" s="16" t="s">
        <v>33</v>
      </c>
      <c r="E376" s="16">
        <v>3.34</v>
      </c>
      <c r="F376" s="16">
        <v>3.38</v>
      </c>
      <c r="G376" s="16">
        <f t="shared" si="10"/>
        <v>4.0000000000000036E-2</v>
      </c>
      <c r="H376" s="16">
        <v>-0.48</v>
      </c>
      <c r="I376" s="16">
        <v>-0.48</v>
      </c>
      <c r="J376" s="16">
        <f t="shared" si="11"/>
        <v>0</v>
      </c>
      <c r="K376" s="16"/>
      <c r="L376" s="16"/>
      <c r="M376" s="16"/>
      <c r="N376" s="16"/>
      <c r="O376" s="16"/>
    </row>
    <row r="377" spans="1:15" x14ac:dyDescent="0.3">
      <c r="A377" s="14">
        <v>2</v>
      </c>
      <c r="B377" s="14"/>
      <c r="C377" s="14"/>
      <c r="D377" s="16" t="s">
        <v>33</v>
      </c>
      <c r="E377" s="16">
        <v>3.98</v>
      </c>
      <c r="F377" s="16">
        <v>3.95</v>
      </c>
      <c r="G377" s="16">
        <f t="shared" si="10"/>
        <v>-2.9999999999999805E-2</v>
      </c>
      <c r="H377" s="16">
        <v>0.33</v>
      </c>
      <c r="I377" s="16">
        <v>0.34</v>
      </c>
      <c r="J377" s="16">
        <f t="shared" si="11"/>
        <v>1.0000000000000009E-2</v>
      </c>
      <c r="K377" s="16"/>
      <c r="L377" s="16"/>
      <c r="M377" s="16"/>
      <c r="N377" s="16"/>
      <c r="O377" s="16"/>
    </row>
    <row r="378" spans="1:15" x14ac:dyDescent="0.3">
      <c r="A378" s="14">
        <v>3</v>
      </c>
      <c r="B378" s="14"/>
      <c r="C378" s="14"/>
      <c r="D378" s="16" t="s">
        <v>33</v>
      </c>
      <c r="E378" s="16">
        <v>4.16</v>
      </c>
      <c r="F378" s="16">
        <v>4.12</v>
      </c>
      <c r="G378" s="16">
        <f t="shared" si="10"/>
        <v>-4.0000000000000036E-2</v>
      </c>
      <c r="H378" s="16">
        <v>0.87</v>
      </c>
      <c r="I378" s="16">
        <v>0.86</v>
      </c>
      <c r="J378" s="16">
        <f t="shared" si="11"/>
        <v>-1.0000000000000009E-2</v>
      </c>
      <c r="K378" s="16"/>
      <c r="L378" s="16"/>
      <c r="M378" s="16"/>
      <c r="N378" s="16"/>
      <c r="O378" s="16"/>
    </row>
    <row r="379" spans="1:15" x14ac:dyDescent="0.3">
      <c r="A379" s="14">
        <v>4</v>
      </c>
      <c r="B379" s="14"/>
      <c r="C379" s="14"/>
      <c r="D379" s="16" t="s">
        <v>33</v>
      </c>
      <c r="E379" s="16">
        <v>3.34</v>
      </c>
      <c r="F379" s="16">
        <v>3.39</v>
      </c>
      <c r="G379" s="16">
        <f t="shared" si="10"/>
        <v>5.0000000000000266E-2</v>
      </c>
      <c r="H379" s="16">
        <v>-0.18</v>
      </c>
      <c r="I379" s="16">
        <v>-0.17</v>
      </c>
      <c r="J379" s="16">
        <f t="shared" si="11"/>
        <v>-9.9999999999999811E-3</v>
      </c>
      <c r="K379" s="16"/>
      <c r="L379" s="16"/>
      <c r="M379" s="16"/>
      <c r="N379" s="16"/>
      <c r="O379" s="16"/>
    </row>
    <row r="380" spans="1:15" x14ac:dyDescent="0.3">
      <c r="A380" s="14">
        <v>5</v>
      </c>
      <c r="B380" s="14"/>
      <c r="C380" s="14"/>
      <c r="D380" s="16" t="s">
        <v>33</v>
      </c>
      <c r="E380" s="16">
        <v>2.68</v>
      </c>
      <c r="F380" s="16">
        <v>2.71</v>
      </c>
      <c r="G380" s="16">
        <f t="shared" si="10"/>
        <v>2.9999999999999805E-2</v>
      </c>
      <c r="H380" s="16">
        <v>-0.19</v>
      </c>
      <c r="I380" s="16">
        <v>-0.17</v>
      </c>
      <c r="J380" s="16">
        <f t="shared" si="11"/>
        <v>-1.999999999999999E-2</v>
      </c>
      <c r="K380" s="16"/>
      <c r="L380" s="16"/>
      <c r="M380" s="16"/>
      <c r="N380" s="16"/>
      <c r="O380" s="16"/>
    </row>
    <row r="381" spans="1:15" x14ac:dyDescent="0.3">
      <c r="A381" s="11">
        <v>5</v>
      </c>
      <c r="B381" s="11">
        <v>1.1000000000000001</v>
      </c>
      <c r="C381" s="12">
        <v>600</v>
      </c>
      <c r="D381" s="13" t="s">
        <v>31</v>
      </c>
      <c r="E381" s="13">
        <v>3.95</v>
      </c>
      <c r="F381" s="13">
        <v>4</v>
      </c>
      <c r="G381" s="13">
        <f t="shared" si="10"/>
        <v>4.9999999999999822E-2</v>
      </c>
      <c r="H381" s="13">
        <v>-0.31</v>
      </c>
      <c r="I381" s="13">
        <v>-0.32</v>
      </c>
      <c r="J381" s="13">
        <f t="shared" si="11"/>
        <v>1.0000000000000009E-2</v>
      </c>
      <c r="K381" s="13">
        <v>2.15</v>
      </c>
      <c r="L381" s="13">
        <v>17.149999999999999</v>
      </c>
      <c r="M381" s="13">
        <v>5.95</v>
      </c>
      <c r="N381" s="13">
        <v>5.9</v>
      </c>
      <c r="O381" s="13"/>
    </row>
    <row r="382" spans="1:15" x14ac:dyDescent="0.3">
      <c r="A382" s="11">
        <v>4</v>
      </c>
      <c r="B382" s="11"/>
      <c r="C382" s="11"/>
      <c r="D382" s="13" t="s">
        <v>31</v>
      </c>
      <c r="E382" s="13">
        <v>5.95</v>
      </c>
      <c r="F382" s="13">
        <v>5.94</v>
      </c>
      <c r="G382" s="13">
        <f t="shared" si="10"/>
        <v>-9.9999999999997868E-3</v>
      </c>
      <c r="H382" s="13">
        <v>-0.32</v>
      </c>
      <c r="I382" s="13">
        <v>-0.33</v>
      </c>
      <c r="J382" s="13">
        <f t="shared" si="11"/>
        <v>1.0000000000000009E-2</v>
      </c>
      <c r="K382" s="13"/>
      <c r="L382" s="13"/>
      <c r="M382" s="13"/>
      <c r="N382" s="13"/>
      <c r="O382" s="13"/>
    </row>
    <row r="383" spans="1:15" x14ac:dyDescent="0.3">
      <c r="A383" s="11">
        <v>3</v>
      </c>
      <c r="B383" s="11"/>
      <c r="C383" s="11"/>
      <c r="D383" s="13" t="s">
        <v>31</v>
      </c>
      <c r="E383" s="13">
        <v>5.65</v>
      </c>
      <c r="F383" s="13">
        <v>5.63</v>
      </c>
      <c r="G383" s="13">
        <f t="shared" si="10"/>
        <v>-2.0000000000000462E-2</v>
      </c>
      <c r="H383" s="13">
        <v>-0.62</v>
      </c>
      <c r="I383" s="13">
        <v>-0.6</v>
      </c>
      <c r="J383" s="13">
        <f t="shared" si="11"/>
        <v>-2.0000000000000018E-2</v>
      </c>
      <c r="K383" s="13"/>
      <c r="L383" s="13"/>
      <c r="M383" s="13"/>
      <c r="N383" s="13"/>
      <c r="O383" s="13"/>
    </row>
    <row r="384" spans="1:15" x14ac:dyDescent="0.3">
      <c r="A384" s="11">
        <v>2</v>
      </c>
      <c r="B384" s="11"/>
      <c r="C384" s="11"/>
      <c r="D384" s="13" t="s">
        <v>31</v>
      </c>
      <c r="E384" s="13">
        <v>3</v>
      </c>
      <c r="F384" s="13">
        <v>3.01</v>
      </c>
      <c r="G384" s="13">
        <f t="shared" si="10"/>
        <v>9.9999999999997868E-3</v>
      </c>
      <c r="H384" s="13">
        <v>-0.61</v>
      </c>
      <c r="I384" s="13">
        <v>-0.61</v>
      </c>
      <c r="J384" s="13">
        <f t="shared" si="11"/>
        <v>0</v>
      </c>
      <c r="K384" s="13"/>
      <c r="L384" s="13"/>
      <c r="M384" s="13"/>
      <c r="N384" s="13"/>
      <c r="O384" s="13"/>
    </row>
    <row r="385" spans="1:15" x14ac:dyDescent="0.3">
      <c r="A385" s="11">
        <v>1</v>
      </c>
      <c r="B385" s="11"/>
      <c r="C385" s="11"/>
      <c r="D385" s="13" t="s">
        <v>31</v>
      </c>
      <c r="E385" s="13">
        <v>1.75</v>
      </c>
      <c r="F385" s="13">
        <v>1.71</v>
      </c>
      <c r="G385" s="13">
        <f t="shared" si="10"/>
        <v>-4.0000000000000036E-2</v>
      </c>
      <c r="H385" s="13">
        <v>0.66</v>
      </c>
      <c r="I385" s="13">
        <v>0.68</v>
      </c>
      <c r="J385" s="13">
        <f t="shared" si="11"/>
        <v>2.0000000000000018E-2</v>
      </c>
      <c r="K385" s="13"/>
      <c r="L385" s="13"/>
      <c r="M385" s="13"/>
      <c r="N385" s="13"/>
      <c r="O385" s="13"/>
    </row>
    <row r="386" spans="1:15" x14ac:dyDescent="0.3">
      <c r="A386" s="11">
        <v>0</v>
      </c>
      <c r="B386" s="11"/>
      <c r="C386" s="11"/>
      <c r="D386" s="13" t="s">
        <v>32</v>
      </c>
      <c r="E386" s="13">
        <v>0</v>
      </c>
      <c r="F386" s="13">
        <v>0</v>
      </c>
      <c r="G386" s="13">
        <f t="shared" si="10"/>
        <v>0</v>
      </c>
      <c r="H386" s="13">
        <v>0.67</v>
      </c>
      <c r="I386" s="13">
        <v>0.65</v>
      </c>
      <c r="J386" s="13">
        <f t="shared" si="11"/>
        <v>-2.0000000000000018E-2</v>
      </c>
      <c r="K386" s="13"/>
      <c r="L386" s="13"/>
      <c r="M386" s="13"/>
      <c r="N386" s="13"/>
      <c r="O386" s="13"/>
    </row>
    <row r="387" spans="1:15" x14ac:dyDescent="0.3">
      <c r="A387" s="11">
        <v>1</v>
      </c>
      <c r="B387" s="11"/>
      <c r="C387" s="11"/>
      <c r="D387" s="13" t="s">
        <v>33</v>
      </c>
      <c r="E387" s="13">
        <v>3.52</v>
      </c>
      <c r="F387" s="13">
        <v>3.55</v>
      </c>
      <c r="G387" s="13">
        <f t="shared" si="10"/>
        <v>2.9999999999999805E-2</v>
      </c>
      <c r="H387" s="13">
        <v>0.65</v>
      </c>
      <c r="I387" s="13">
        <v>0.66</v>
      </c>
      <c r="J387" s="13">
        <f t="shared" si="11"/>
        <v>1.0000000000000009E-2</v>
      </c>
      <c r="K387" s="13"/>
      <c r="L387" s="13"/>
      <c r="M387" s="13"/>
      <c r="N387" s="13"/>
      <c r="O387" s="13"/>
    </row>
    <row r="388" spans="1:15" x14ac:dyDescent="0.3">
      <c r="A388" s="11">
        <v>2</v>
      </c>
      <c r="B388" s="11"/>
      <c r="C388" s="11"/>
      <c r="D388" s="13" t="s">
        <v>33</v>
      </c>
      <c r="E388" s="13">
        <v>4.7300000000000004</v>
      </c>
      <c r="F388" s="13">
        <v>4.7</v>
      </c>
      <c r="G388" s="13">
        <f t="shared" si="10"/>
        <v>-3.0000000000000249E-2</v>
      </c>
      <c r="H388" s="13">
        <v>-0.59</v>
      </c>
      <c r="I388" s="13">
        <v>-0.56999999999999995</v>
      </c>
      <c r="J388" s="13">
        <f t="shared" si="11"/>
        <v>-2.0000000000000018E-2</v>
      </c>
      <c r="K388" s="13"/>
      <c r="L388" s="13"/>
      <c r="M388" s="13"/>
      <c r="N388" s="13"/>
      <c r="O388" s="13"/>
    </row>
    <row r="389" spans="1:15" x14ac:dyDescent="0.3">
      <c r="A389" s="11">
        <v>3</v>
      </c>
      <c r="B389" s="11"/>
      <c r="C389" s="11"/>
      <c r="D389" s="13" t="s">
        <v>33</v>
      </c>
      <c r="E389" s="13">
        <v>5.6</v>
      </c>
      <c r="F389" s="13">
        <v>5.6</v>
      </c>
      <c r="G389" s="13">
        <f t="shared" si="10"/>
        <v>0</v>
      </c>
      <c r="H389" s="13">
        <v>-0.59</v>
      </c>
      <c r="I389" s="13">
        <v>-0.57999999999999996</v>
      </c>
      <c r="J389" s="13">
        <f t="shared" si="11"/>
        <v>-1.0000000000000009E-2</v>
      </c>
      <c r="K389" s="13"/>
      <c r="L389" s="13"/>
      <c r="M389" s="13"/>
      <c r="N389" s="13"/>
      <c r="O389" s="13"/>
    </row>
    <row r="390" spans="1:15" x14ac:dyDescent="0.3">
      <c r="A390" s="11">
        <v>4</v>
      </c>
      <c r="B390" s="11"/>
      <c r="C390" s="11"/>
      <c r="D390" s="13" t="s">
        <v>33</v>
      </c>
      <c r="E390" s="13">
        <v>5.9</v>
      </c>
      <c r="F390" s="13">
        <v>5.89</v>
      </c>
      <c r="G390" s="13">
        <f t="shared" si="10"/>
        <v>-1.0000000000000675E-2</v>
      </c>
      <c r="H390" s="13">
        <v>-0.28999999999999998</v>
      </c>
      <c r="I390" s="13">
        <v>-0.3</v>
      </c>
      <c r="J390" s="13">
        <f t="shared" si="11"/>
        <v>1.0000000000000009E-2</v>
      </c>
      <c r="K390" s="13"/>
      <c r="L390" s="13"/>
      <c r="M390" s="13"/>
      <c r="N390" s="13"/>
      <c r="O390" s="13"/>
    </row>
    <row r="391" spans="1:15" x14ac:dyDescent="0.3">
      <c r="A391" s="11">
        <v>5</v>
      </c>
      <c r="B391" s="11"/>
      <c r="C391" s="11"/>
      <c r="D391" s="13" t="s">
        <v>33</v>
      </c>
      <c r="E391" s="13">
        <v>4.7300000000000004</v>
      </c>
      <c r="F391" s="13">
        <v>4.74</v>
      </c>
      <c r="G391" s="13">
        <f t="shared" si="10"/>
        <v>9.9999999999997868E-3</v>
      </c>
      <c r="H391" s="13">
        <v>-0.28999999999999998</v>
      </c>
      <c r="I391" s="13">
        <v>-0.28999999999999998</v>
      </c>
      <c r="J391" s="13">
        <f t="shared" si="11"/>
        <v>0</v>
      </c>
      <c r="K391" s="13"/>
      <c r="L391" s="13"/>
      <c r="M391" s="13"/>
      <c r="N391" s="13"/>
      <c r="O391" s="13"/>
    </row>
    <row r="392" spans="1:15" x14ac:dyDescent="0.3">
      <c r="A392" s="11">
        <v>6</v>
      </c>
      <c r="B392" s="11"/>
      <c r="C392" s="11"/>
      <c r="D392" s="13" t="s">
        <v>33</v>
      </c>
      <c r="E392" s="13">
        <v>4.1500000000000004</v>
      </c>
      <c r="F392" s="13">
        <v>4.1500000000000004</v>
      </c>
      <c r="G392" s="13">
        <f t="shared" si="10"/>
        <v>0</v>
      </c>
      <c r="H392" s="13">
        <v>0.3</v>
      </c>
      <c r="I392" s="13">
        <v>0.31</v>
      </c>
      <c r="J392" s="13">
        <f t="shared" si="11"/>
        <v>1.0000000000000009E-2</v>
      </c>
      <c r="K392" s="13"/>
      <c r="L392" s="13"/>
      <c r="M392" s="13"/>
      <c r="N392" s="13"/>
      <c r="O392" s="13"/>
    </row>
    <row r="393" spans="1:15" x14ac:dyDescent="0.3">
      <c r="A393" s="14">
        <v>7</v>
      </c>
      <c r="B393" s="14">
        <v>2.1800000000000002</v>
      </c>
      <c r="C393" s="15">
        <v>620</v>
      </c>
      <c r="D393" s="16" t="s">
        <v>31</v>
      </c>
      <c r="E393" s="16">
        <v>3.39</v>
      </c>
      <c r="F393" s="16">
        <v>3.41</v>
      </c>
      <c r="G393" s="16">
        <f t="shared" si="10"/>
        <v>2.0000000000000018E-2</v>
      </c>
      <c r="H393" s="16">
        <v>0.33</v>
      </c>
      <c r="I393" s="16">
        <v>0.34</v>
      </c>
      <c r="J393" s="16">
        <f t="shared" si="11"/>
        <v>1.0000000000000009E-2</v>
      </c>
      <c r="K393" s="16">
        <v>2.69</v>
      </c>
      <c r="L393" s="16">
        <v>15.01</v>
      </c>
      <c r="M393" s="16">
        <v>5.28</v>
      </c>
      <c r="N393" s="16">
        <v>3.97</v>
      </c>
      <c r="O393" s="16"/>
    </row>
    <row r="394" spans="1:15" x14ac:dyDescent="0.3">
      <c r="A394" s="14">
        <v>6</v>
      </c>
      <c r="B394" s="14"/>
      <c r="C394" s="14"/>
      <c r="D394" s="16" t="s">
        <v>31</v>
      </c>
      <c r="E394" s="16">
        <v>3.5</v>
      </c>
      <c r="F394" s="16">
        <v>3.5</v>
      </c>
      <c r="G394" s="16">
        <f t="shared" si="10"/>
        <v>0</v>
      </c>
      <c r="H394" s="16">
        <v>0.15</v>
      </c>
      <c r="I394" s="16">
        <v>0.16</v>
      </c>
      <c r="J394" s="16">
        <f t="shared" si="11"/>
        <v>1.0000000000000009E-2</v>
      </c>
      <c r="K394" s="16"/>
      <c r="L394" s="16"/>
      <c r="M394" s="16"/>
      <c r="N394" s="16"/>
      <c r="O394" s="16"/>
    </row>
    <row r="395" spans="1:15" x14ac:dyDescent="0.3">
      <c r="A395" s="14">
        <v>5</v>
      </c>
      <c r="B395" s="14"/>
      <c r="C395" s="14"/>
      <c r="D395" s="16" t="s">
        <v>31</v>
      </c>
      <c r="E395" s="16">
        <v>5.28</v>
      </c>
      <c r="F395" s="16">
        <v>5.33</v>
      </c>
      <c r="G395" s="16">
        <f t="shared" si="10"/>
        <v>4.9999999999999822E-2</v>
      </c>
      <c r="H395" s="16">
        <v>0.12</v>
      </c>
      <c r="I395" s="16">
        <v>0.12</v>
      </c>
      <c r="J395" s="16">
        <f t="shared" si="11"/>
        <v>0</v>
      </c>
      <c r="K395" s="16"/>
      <c r="L395" s="16"/>
      <c r="M395" s="16"/>
      <c r="N395" s="16"/>
      <c r="O395" s="16"/>
    </row>
    <row r="396" spans="1:15" x14ac:dyDescent="0.3">
      <c r="A396" s="14">
        <v>4</v>
      </c>
      <c r="B396" s="14"/>
      <c r="C396" s="14"/>
      <c r="D396" s="16" t="s">
        <v>31</v>
      </c>
      <c r="E396" s="16">
        <v>4.9800000000000004</v>
      </c>
      <c r="F396" s="16">
        <v>4.9400000000000004</v>
      </c>
      <c r="G396" s="16">
        <f t="shared" si="10"/>
        <v>-4.0000000000000036E-2</v>
      </c>
      <c r="H396" s="16">
        <v>-0.18</v>
      </c>
      <c r="I396" s="16">
        <v>-0.17</v>
      </c>
      <c r="J396" s="16">
        <f t="shared" si="11"/>
        <v>-9.9999999999999811E-3</v>
      </c>
      <c r="K396" s="16"/>
      <c r="L396" s="16"/>
      <c r="M396" s="16"/>
      <c r="N396" s="16"/>
      <c r="O396" s="16"/>
    </row>
    <row r="397" spans="1:15" x14ac:dyDescent="0.3">
      <c r="A397" s="14">
        <v>3</v>
      </c>
      <c r="B397" s="14"/>
      <c r="C397" s="14"/>
      <c r="D397" s="16" t="s">
        <v>31</v>
      </c>
      <c r="E397" s="16">
        <v>3.5</v>
      </c>
      <c r="F397" s="16">
        <v>3.48</v>
      </c>
      <c r="G397" s="16">
        <f t="shared" si="10"/>
        <v>-2.0000000000000018E-2</v>
      </c>
      <c r="H397" s="16">
        <v>-0.15</v>
      </c>
      <c r="I397" s="16">
        <v>-0.16</v>
      </c>
      <c r="J397" s="16">
        <f t="shared" si="11"/>
        <v>1.0000000000000009E-2</v>
      </c>
      <c r="K397" s="16"/>
      <c r="L397" s="16"/>
      <c r="M397" s="16"/>
      <c r="N397" s="16"/>
      <c r="O397" s="16"/>
    </row>
    <row r="398" spans="1:15" x14ac:dyDescent="0.3">
      <c r="A398" s="14">
        <v>2</v>
      </c>
      <c r="B398" s="14"/>
      <c r="C398" s="14"/>
      <c r="D398" s="16" t="s">
        <v>31</v>
      </c>
      <c r="E398" s="16">
        <v>3.04</v>
      </c>
      <c r="F398" s="16">
        <v>3.06</v>
      </c>
      <c r="G398" s="16">
        <f t="shared" si="10"/>
        <v>2.0000000000000018E-2</v>
      </c>
      <c r="H398" s="16">
        <v>0.6</v>
      </c>
      <c r="I398" s="16">
        <v>0.6</v>
      </c>
      <c r="J398" s="16">
        <f t="shared" si="11"/>
        <v>0</v>
      </c>
      <c r="K398" s="16"/>
      <c r="L398" s="16"/>
      <c r="M398" s="16"/>
      <c r="N398" s="16"/>
      <c r="O398" s="16"/>
    </row>
    <row r="399" spans="1:15" x14ac:dyDescent="0.3">
      <c r="A399" s="14">
        <v>1</v>
      </c>
      <c r="B399" s="14"/>
      <c r="C399" s="14"/>
      <c r="D399" s="16" t="s">
        <v>31</v>
      </c>
      <c r="E399" s="16">
        <v>1.36</v>
      </c>
      <c r="F399" s="16">
        <v>1.35</v>
      </c>
      <c r="G399" s="16">
        <f t="shared" ref="G399:G462" si="12">ABS(F399)-ABS(E399)</f>
        <v>-1.0000000000000009E-2</v>
      </c>
      <c r="H399" s="16">
        <v>0.71</v>
      </c>
      <c r="I399" s="16">
        <v>0.7</v>
      </c>
      <c r="J399" s="16">
        <f t="shared" ref="J399:J462" si="13">ABS(I399)-ABS(H399)</f>
        <v>-1.0000000000000009E-2</v>
      </c>
      <c r="K399" s="16"/>
      <c r="L399" s="16"/>
      <c r="M399" s="16"/>
      <c r="N399" s="16"/>
      <c r="O399" s="16"/>
    </row>
    <row r="400" spans="1:15" x14ac:dyDescent="0.3">
      <c r="A400" s="14">
        <v>0</v>
      </c>
      <c r="B400" s="14"/>
      <c r="C400" s="14"/>
      <c r="D400" s="16" t="s">
        <v>32</v>
      </c>
      <c r="E400" s="16">
        <v>0</v>
      </c>
      <c r="F400" s="16">
        <v>0</v>
      </c>
      <c r="G400" s="16">
        <f t="shared" si="12"/>
        <v>0</v>
      </c>
      <c r="H400" s="16">
        <v>-0.42</v>
      </c>
      <c r="I400" s="16">
        <v>-0.4</v>
      </c>
      <c r="J400" s="16">
        <f t="shared" si="13"/>
        <v>-1.9999999999999962E-2</v>
      </c>
      <c r="K400" s="16"/>
      <c r="L400" s="16"/>
      <c r="M400" s="16"/>
      <c r="N400" s="16"/>
      <c r="O400" s="16"/>
    </row>
    <row r="401" spans="1:15" x14ac:dyDescent="0.3">
      <c r="A401" s="14">
        <v>1</v>
      </c>
      <c r="B401" s="14"/>
      <c r="C401" s="14"/>
      <c r="D401" s="16" t="s">
        <v>33</v>
      </c>
      <c r="E401" s="16">
        <v>2</v>
      </c>
      <c r="F401" s="16">
        <v>1.97</v>
      </c>
      <c r="G401" s="16">
        <f t="shared" si="12"/>
        <v>-3.0000000000000027E-2</v>
      </c>
      <c r="H401" s="16">
        <v>-0.43</v>
      </c>
      <c r="I401" s="16">
        <v>-0.43</v>
      </c>
      <c r="J401" s="16">
        <f t="shared" si="13"/>
        <v>0</v>
      </c>
      <c r="K401" s="16"/>
      <c r="L401" s="16"/>
      <c r="M401" s="16"/>
      <c r="N401" s="16"/>
      <c r="O401" s="16"/>
    </row>
    <row r="402" spans="1:15" x14ac:dyDescent="0.3">
      <c r="A402" s="14">
        <v>2</v>
      </c>
      <c r="B402" s="14"/>
      <c r="C402" s="14"/>
      <c r="D402" s="16" t="s">
        <v>33</v>
      </c>
      <c r="E402" s="16">
        <v>2.63</v>
      </c>
      <c r="F402" s="16">
        <v>2.64</v>
      </c>
      <c r="G402" s="16">
        <f t="shared" si="12"/>
        <v>1.0000000000000231E-2</v>
      </c>
      <c r="H402" s="16">
        <v>0.72</v>
      </c>
      <c r="I402" s="16">
        <v>0.72</v>
      </c>
      <c r="J402" s="16">
        <f t="shared" si="13"/>
        <v>0</v>
      </c>
      <c r="K402" s="16"/>
      <c r="L402" s="16"/>
      <c r="M402" s="16"/>
      <c r="N402" s="16"/>
      <c r="O402" s="16"/>
    </row>
    <row r="403" spans="1:15" x14ac:dyDescent="0.3">
      <c r="A403" s="14">
        <v>3</v>
      </c>
      <c r="B403" s="14"/>
      <c r="C403" s="14"/>
      <c r="D403" s="16" t="s">
        <v>33</v>
      </c>
      <c r="E403" s="16">
        <v>3.67</v>
      </c>
      <c r="F403" s="16">
        <v>3.69</v>
      </c>
      <c r="G403" s="16">
        <f t="shared" si="12"/>
        <v>2.0000000000000018E-2</v>
      </c>
      <c r="H403" s="16">
        <v>0.69</v>
      </c>
      <c r="I403" s="16">
        <v>0.67</v>
      </c>
      <c r="J403" s="16">
        <f t="shared" si="13"/>
        <v>-1.9999999999999907E-2</v>
      </c>
      <c r="K403" s="16"/>
      <c r="L403" s="16"/>
      <c r="M403" s="16"/>
      <c r="N403" s="16"/>
      <c r="O403" s="16"/>
    </row>
    <row r="404" spans="1:15" x14ac:dyDescent="0.3">
      <c r="A404" s="14">
        <v>4</v>
      </c>
      <c r="B404" s="14"/>
      <c r="C404" s="14"/>
      <c r="D404" s="16" t="s">
        <v>33</v>
      </c>
      <c r="E404" s="16">
        <v>3.97</v>
      </c>
      <c r="F404" s="16">
        <v>3.95</v>
      </c>
      <c r="G404" s="16">
        <f t="shared" si="12"/>
        <v>-2.0000000000000018E-2</v>
      </c>
      <c r="H404" s="16">
        <v>0.99</v>
      </c>
      <c r="I404" s="16">
        <v>0.97</v>
      </c>
      <c r="J404" s="16">
        <f t="shared" si="13"/>
        <v>-2.0000000000000018E-2</v>
      </c>
      <c r="K404" s="16"/>
      <c r="L404" s="16"/>
      <c r="M404" s="16"/>
      <c r="N404" s="16"/>
      <c r="O404" s="16"/>
    </row>
    <row r="405" spans="1:15" x14ac:dyDescent="0.3">
      <c r="A405" s="14">
        <v>5</v>
      </c>
      <c r="B405" s="14"/>
      <c r="C405" s="14"/>
      <c r="D405" s="16" t="s">
        <v>33</v>
      </c>
      <c r="E405" s="16">
        <v>2.63</v>
      </c>
      <c r="F405" s="16">
        <v>2.66</v>
      </c>
      <c r="G405" s="16">
        <f t="shared" si="12"/>
        <v>3.0000000000000249E-2</v>
      </c>
      <c r="H405" s="16">
        <v>1.02</v>
      </c>
      <c r="I405" s="16">
        <v>1.04</v>
      </c>
      <c r="J405" s="16">
        <f t="shared" si="13"/>
        <v>2.0000000000000018E-2</v>
      </c>
      <c r="K405" s="16"/>
      <c r="L405" s="16"/>
      <c r="M405" s="16"/>
      <c r="N405" s="16"/>
      <c r="O405" s="16"/>
    </row>
    <row r="406" spans="1:15" x14ac:dyDescent="0.3">
      <c r="A406" s="14">
        <v>6</v>
      </c>
      <c r="B406" s="14"/>
      <c r="C406" s="14"/>
      <c r="D406" s="16" t="s">
        <v>33</v>
      </c>
      <c r="E406" s="16">
        <v>2.31</v>
      </c>
      <c r="F406" s="16">
        <v>2.29</v>
      </c>
      <c r="G406" s="16">
        <f t="shared" si="12"/>
        <v>-2.0000000000000018E-2</v>
      </c>
      <c r="H406" s="16">
        <v>0.44</v>
      </c>
      <c r="I406" s="16">
        <v>0.43</v>
      </c>
      <c r="J406" s="16">
        <f t="shared" si="13"/>
        <v>-1.0000000000000009E-2</v>
      </c>
      <c r="K406" s="16"/>
      <c r="L406" s="16"/>
      <c r="M406" s="16"/>
      <c r="N406" s="16"/>
      <c r="O406" s="16"/>
    </row>
    <row r="407" spans="1:15" x14ac:dyDescent="0.3">
      <c r="A407" s="11">
        <v>6</v>
      </c>
      <c r="B407" s="11">
        <v>1.05</v>
      </c>
      <c r="C407" s="12">
        <v>640</v>
      </c>
      <c r="D407" s="13" t="s">
        <v>31</v>
      </c>
      <c r="E407" s="13">
        <v>3.95</v>
      </c>
      <c r="F407" s="13">
        <v>3.95</v>
      </c>
      <c r="G407" s="13">
        <f t="shared" si="12"/>
        <v>0</v>
      </c>
      <c r="H407" s="13">
        <v>-0.24</v>
      </c>
      <c r="I407" s="13">
        <v>-0.24</v>
      </c>
      <c r="J407" s="13">
        <f t="shared" si="13"/>
        <v>0</v>
      </c>
      <c r="K407" s="13">
        <v>0.02</v>
      </c>
      <c r="L407" s="13">
        <v>14.68</v>
      </c>
      <c r="M407" s="13">
        <v>5.92</v>
      </c>
      <c r="N407" s="13">
        <v>3.93</v>
      </c>
      <c r="O407" s="13"/>
    </row>
    <row r="408" spans="1:15" x14ac:dyDescent="0.3">
      <c r="A408" s="11">
        <v>5</v>
      </c>
      <c r="B408" s="11"/>
      <c r="C408" s="11"/>
      <c r="D408" s="13" t="s">
        <v>31</v>
      </c>
      <c r="E408" s="13">
        <v>4</v>
      </c>
      <c r="F408" s="13">
        <v>3.98</v>
      </c>
      <c r="G408" s="13">
        <f t="shared" si="12"/>
        <v>-2.0000000000000018E-2</v>
      </c>
      <c r="H408" s="13">
        <v>-0.3</v>
      </c>
      <c r="I408" s="13">
        <v>-0.32</v>
      </c>
      <c r="J408" s="13">
        <f t="shared" si="13"/>
        <v>2.0000000000000018E-2</v>
      </c>
      <c r="K408" s="13"/>
      <c r="L408" s="13"/>
      <c r="M408" s="13"/>
      <c r="N408" s="13"/>
      <c r="O408" s="13"/>
    </row>
    <row r="409" spans="1:15" x14ac:dyDescent="0.3">
      <c r="A409" s="11">
        <v>4</v>
      </c>
      <c r="B409" s="11"/>
      <c r="C409" s="11"/>
      <c r="D409" s="13" t="s">
        <v>31</v>
      </c>
      <c r="E409" s="13">
        <v>5.92</v>
      </c>
      <c r="F409" s="13">
        <v>5.93</v>
      </c>
      <c r="G409" s="13">
        <f t="shared" si="12"/>
        <v>9.9999999999997868E-3</v>
      </c>
      <c r="H409" s="13">
        <v>-0.31</v>
      </c>
      <c r="I409" s="13">
        <v>-0.32</v>
      </c>
      <c r="J409" s="13">
        <f t="shared" si="13"/>
        <v>1.0000000000000009E-2</v>
      </c>
      <c r="K409" s="13"/>
      <c r="L409" s="13"/>
      <c r="M409" s="13"/>
      <c r="N409" s="13"/>
      <c r="O409" s="13"/>
    </row>
    <row r="410" spans="1:15" x14ac:dyDescent="0.3">
      <c r="A410" s="11">
        <v>3</v>
      </c>
      <c r="B410" s="11"/>
      <c r="C410" s="11"/>
      <c r="D410" s="13" t="s">
        <v>31</v>
      </c>
      <c r="E410" s="13">
        <v>5.62</v>
      </c>
      <c r="F410" s="13">
        <v>5.62</v>
      </c>
      <c r="G410" s="13">
        <f t="shared" si="12"/>
        <v>0</v>
      </c>
      <c r="H410" s="13">
        <v>-0.61</v>
      </c>
      <c r="I410" s="13">
        <v>-0.59</v>
      </c>
      <c r="J410" s="13">
        <f t="shared" si="13"/>
        <v>-2.0000000000000018E-2</v>
      </c>
      <c r="K410" s="13"/>
      <c r="L410" s="13"/>
      <c r="M410" s="13"/>
      <c r="N410" s="13"/>
      <c r="O410" s="13"/>
    </row>
    <row r="411" spans="1:15" x14ac:dyDescent="0.3">
      <c r="A411" s="11">
        <v>2</v>
      </c>
      <c r="B411" s="11"/>
      <c r="C411" s="11"/>
      <c r="D411" s="13" t="s">
        <v>31</v>
      </c>
      <c r="E411" s="13">
        <v>4</v>
      </c>
      <c r="F411" s="13">
        <v>3.99</v>
      </c>
      <c r="G411" s="13">
        <f t="shared" si="12"/>
        <v>-9.9999999999997868E-3</v>
      </c>
      <c r="H411" s="13">
        <v>-0.6</v>
      </c>
      <c r="I411" s="13">
        <v>-0.6</v>
      </c>
      <c r="J411" s="13">
        <f t="shared" si="13"/>
        <v>0</v>
      </c>
      <c r="K411" s="13"/>
      <c r="L411" s="13"/>
      <c r="M411" s="13"/>
      <c r="N411" s="13"/>
      <c r="O411" s="13"/>
    </row>
    <row r="412" spans="1:15" x14ac:dyDescent="0.3">
      <c r="A412" s="11">
        <v>1</v>
      </c>
      <c r="B412" s="11"/>
      <c r="C412" s="11"/>
      <c r="D412" s="13" t="s">
        <v>31</v>
      </c>
      <c r="E412" s="13">
        <v>3.06</v>
      </c>
      <c r="F412" s="13">
        <v>3.05</v>
      </c>
      <c r="G412" s="13">
        <f t="shared" si="12"/>
        <v>-1.0000000000000231E-2</v>
      </c>
      <c r="H412" s="13">
        <v>0.6</v>
      </c>
      <c r="I412" s="13">
        <v>0.57999999999999996</v>
      </c>
      <c r="J412" s="13">
        <f t="shared" si="13"/>
        <v>-2.0000000000000018E-2</v>
      </c>
      <c r="K412" s="13"/>
      <c r="L412" s="13"/>
      <c r="M412" s="13"/>
      <c r="N412" s="13"/>
      <c r="O412" s="13"/>
    </row>
    <row r="413" spans="1:15" x14ac:dyDescent="0.3">
      <c r="A413" s="11">
        <v>0</v>
      </c>
      <c r="B413" s="11"/>
      <c r="C413" s="11"/>
      <c r="D413" s="13" t="s">
        <v>32</v>
      </c>
      <c r="E413" s="13">
        <v>0</v>
      </c>
      <c r="F413" s="13">
        <v>0</v>
      </c>
      <c r="G413" s="13">
        <f t="shared" si="12"/>
        <v>0</v>
      </c>
      <c r="H413" s="13">
        <v>0.71</v>
      </c>
      <c r="I413" s="13">
        <v>0.69</v>
      </c>
      <c r="J413" s="13">
        <f t="shared" si="13"/>
        <v>-2.0000000000000018E-2</v>
      </c>
      <c r="K413" s="13"/>
      <c r="L413" s="13"/>
      <c r="M413" s="13"/>
      <c r="N413" s="13"/>
      <c r="O413" s="13"/>
    </row>
    <row r="414" spans="1:15" x14ac:dyDescent="0.3">
      <c r="A414" s="11">
        <v>1</v>
      </c>
      <c r="B414" s="11"/>
      <c r="C414" s="11"/>
      <c r="D414" s="13" t="s">
        <v>33</v>
      </c>
      <c r="E414" s="13">
        <v>3.63</v>
      </c>
      <c r="F414" s="13">
        <v>3.59</v>
      </c>
      <c r="G414" s="13">
        <f t="shared" si="12"/>
        <v>-4.0000000000000036E-2</v>
      </c>
      <c r="H414" s="13">
        <v>0.72</v>
      </c>
      <c r="I414" s="13">
        <v>0.71</v>
      </c>
      <c r="J414" s="13">
        <f t="shared" si="13"/>
        <v>-1.0000000000000009E-2</v>
      </c>
      <c r="K414" s="13"/>
      <c r="L414" s="13"/>
      <c r="M414" s="13"/>
      <c r="N414" s="13"/>
      <c r="O414" s="13"/>
    </row>
    <row r="415" spans="1:15" x14ac:dyDescent="0.3">
      <c r="A415" s="11">
        <v>2</v>
      </c>
      <c r="B415" s="11"/>
      <c r="C415" s="11"/>
      <c r="D415" s="13" t="s">
        <v>33</v>
      </c>
      <c r="E415" s="13">
        <v>3.93</v>
      </c>
      <c r="F415" s="13">
        <v>3.96</v>
      </c>
      <c r="G415" s="13">
        <f t="shared" si="12"/>
        <v>2.9999999999999805E-2</v>
      </c>
      <c r="H415" s="13">
        <v>1.02</v>
      </c>
      <c r="I415" s="13">
        <v>1.01</v>
      </c>
      <c r="J415" s="13">
        <f t="shared" si="13"/>
        <v>-1.0000000000000009E-2</v>
      </c>
      <c r="K415" s="13"/>
      <c r="L415" s="13"/>
      <c r="M415" s="13"/>
      <c r="N415" s="13"/>
      <c r="O415" s="13"/>
    </row>
    <row r="416" spans="1:15" x14ac:dyDescent="0.3">
      <c r="A416" s="11">
        <v>3</v>
      </c>
      <c r="B416" s="11"/>
      <c r="C416" s="11"/>
      <c r="D416" s="13" t="s">
        <v>33</v>
      </c>
      <c r="E416" s="13">
        <v>1.93</v>
      </c>
      <c r="F416" s="13">
        <v>1.89</v>
      </c>
      <c r="G416" s="13">
        <f t="shared" si="12"/>
        <v>-4.0000000000000036E-2</v>
      </c>
      <c r="H416" s="13">
        <v>1.01</v>
      </c>
      <c r="I416" s="13">
        <v>0.99</v>
      </c>
      <c r="J416" s="13">
        <f t="shared" si="13"/>
        <v>-2.0000000000000018E-2</v>
      </c>
      <c r="K416" s="13"/>
      <c r="L416" s="13"/>
      <c r="M416" s="13"/>
      <c r="N416" s="13"/>
      <c r="O416" s="13"/>
    </row>
    <row r="417" spans="1:15" x14ac:dyDescent="0.3">
      <c r="A417" s="14">
        <v>3</v>
      </c>
      <c r="B417" s="14">
        <v>1.1299999999999999</v>
      </c>
      <c r="C417" s="15">
        <v>660</v>
      </c>
      <c r="D417" s="16" t="s">
        <v>31</v>
      </c>
      <c r="E417" s="16">
        <v>2.0499999999999998</v>
      </c>
      <c r="F417" s="16">
        <v>2.04</v>
      </c>
      <c r="G417" s="16">
        <f t="shared" si="12"/>
        <v>-9.9999999999997868E-3</v>
      </c>
      <c r="H417" s="16">
        <v>0.94</v>
      </c>
      <c r="I417" s="16">
        <v>0.92</v>
      </c>
      <c r="J417" s="16">
        <f t="shared" si="13"/>
        <v>-1.9999999999999907E-2</v>
      </c>
      <c r="K417" s="16">
        <v>2.4700000000000002</v>
      </c>
      <c r="L417" s="16">
        <v>15</v>
      </c>
      <c r="M417" s="16">
        <v>4.05</v>
      </c>
      <c r="N417" s="16">
        <v>5.99</v>
      </c>
      <c r="O417" s="16"/>
    </row>
    <row r="418" spans="1:15" x14ac:dyDescent="0.3">
      <c r="A418" s="14">
        <v>2</v>
      </c>
      <c r="B418" s="14"/>
      <c r="C418" s="14"/>
      <c r="D418" s="16" t="s">
        <v>31</v>
      </c>
      <c r="E418" s="16">
        <v>4.05</v>
      </c>
      <c r="F418" s="16">
        <v>4.01</v>
      </c>
      <c r="G418" s="16">
        <f t="shared" si="12"/>
        <v>-4.0000000000000036E-2</v>
      </c>
      <c r="H418" s="16">
        <v>0.94</v>
      </c>
      <c r="I418" s="16">
        <v>0.93</v>
      </c>
      <c r="J418" s="16">
        <f t="shared" si="13"/>
        <v>-9.9999999999998979E-3</v>
      </c>
      <c r="K418" s="16"/>
      <c r="L418" s="16"/>
      <c r="M418" s="16"/>
      <c r="N418" s="16"/>
      <c r="O418" s="16"/>
    </row>
    <row r="419" spans="1:15" x14ac:dyDescent="0.3">
      <c r="A419" s="14">
        <v>1</v>
      </c>
      <c r="B419" s="14"/>
      <c r="C419" s="14"/>
      <c r="D419" s="16" t="s">
        <v>31</v>
      </c>
      <c r="E419" s="16">
        <v>3.75</v>
      </c>
      <c r="F419" s="16">
        <v>3.8</v>
      </c>
      <c r="G419" s="16">
        <f t="shared" si="12"/>
        <v>4.9999999999999822E-2</v>
      </c>
      <c r="H419" s="16">
        <v>0.64</v>
      </c>
      <c r="I419" s="16">
        <v>0.64</v>
      </c>
      <c r="J419" s="16">
        <f t="shared" si="13"/>
        <v>0</v>
      </c>
      <c r="K419" s="16"/>
      <c r="L419" s="16"/>
      <c r="M419" s="16"/>
      <c r="N419" s="16"/>
      <c r="O419" s="16"/>
    </row>
    <row r="420" spans="1:15" x14ac:dyDescent="0.3">
      <c r="A420" s="14">
        <v>0</v>
      </c>
      <c r="B420" s="14"/>
      <c r="C420" s="14"/>
      <c r="D420" s="16" t="s">
        <v>32</v>
      </c>
      <c r="E420" s="16">
        <v>0</v>
      </c>
      <c r="F420" s="16">
        <v>0</v>
      </c>
      <c r="G420" s="16">
        <f t="shared" si="12"/>
        <v>0</v>
      </c>
      <c r="H420" s="16">
        <v>0.63</v>
      </c>
      <c r="I420" s="16">
        <v>0.62</v>
      </c>
      <c r="J420" s="16">
        <f t="shared" si="13"/>
        <v>-1.0000000000000009E-2</v>
      </c>
      <c r="K420" s="16"/>
      <c r="L420" s="16"/>
      <c r="M420" s="16"/>
      <c r="N420" s="16"/>
      <c r="O420" s="16"/>
    </row>
    <row r="421" spans="1:15" x14ac:dyDescent="0.3">
      <c r="A421" s="14">
        <v>1</v>
      </c>
      <c r="B421" s="14"/>
      <c r="C421" s="14"/>
      <c r="D421" s="16" t="s">
        <v>33</v>
      </c>
      <c r="E421" s="16">
        <v>1.04</v>
      </c>
      <c r="F421" s="16">
        <v>1.03</v>
      </c>
      <c r="G421" s="16">
        <f t="shared" si="12"/>
        <v>-1.0000000000000009E-2</v>
      </c>
      <c r="H421" s="16">
        <v>0.56000000000000005</v>
      </c>
      <c r="I421" s="16">
        <v>0.56000000000000005</v>
      </c>
      <c r="J421" s="16">
        <f t="shared" si="13"/>
        <v>0</v>
      </c>
      <c r="K421" s="16"/>
      <c r="L421" s="16"/>
      <c r="M421" s="16"/>
      <c r="N421" s="16"/>
      <c r="O421" s="16"/>
    </row>
    <row r="422" spans="1:15" x14ac:dyDescent="0.3">
      <c r="A422" s="14">
        <v>2</v>
      </c>
      <c r="B422" s="14"/>
      <c r="C422" s="14"/>
      <c r="D422" s="16" t="s">
        <v>33</v>
      </c>
      <c r="E422" s="16">
        <v>1.66</v>
      </c>
      <c r="F422" s="16">
        <v>1.62</v>
      </c>
      <c r="G422" s="16">
        <f t="shared" si="12"/>
        <v>-3.9999999999999813E-2</v>
      </c>
      <c r="H422" s="16">
        <v>-0.62</v>
      </c>
      <c r="I422" s="16">
        <v>-0.62</v>
      </c>
      <c r="J422" s="16">
        <f t="shared" si="13"/>
        <v>0</v>
      </c>
      <c r="K422" s="16"/>
      <c r="L422" s="16"/>
      <c r="M422" s="16"/>
      <c r="N422" s="16"/>
      <c r="O422" s="16"/>
    </row>
    <row r="423" spans="1:15" x14ac:dyDescent="0.3">
      <c r="A423" s="14">
        <v>3</v>
      </c>
      <c r="B423" s="14"/>
      <c r="C423" s="14"/>
      <c r="D423" s="16" t="s">
        <v>33</v>
      </c>
      <c r="E423" s="16">
        <v>5.69</v>
      </c>
      <c r="F423" s="16">
        <v>5.68</v>
      </c>
      <c r="G423" s="16">
        <f t="shared" si="12"/>
        <v>-1.0000000000000675E-2</v>
      </c>
      <c r="H423" s="16">
        <v>-0.65</v>
      </c>
      <c r="I423" s="16">
        <v>-0.63</v>
      </c>
      <c r="J423" s="16">
        <f t="shared" si="13"/>
        <v>-2.0000000000000018E-2</v>
      </c>
      <c r="K423" s="16"/>
      <c r="L423" s="16"/>
      <c r="M423" s="16"/>
      <c r="N423" s="16"/>
      <c r="O423" s="16"/>
    </row>
    <row r="424" spans="1:15" x14ac:dyDescent="0.3">
      <c r="A424" s="14">
        <v>4</v>
      </c>
      <c r="B424" s="14"/>
      <c r="C424" s="14"/>
      <c r="D424" s="16" t="s">
        <v>33</v>
      </c>
      <c r="E424" s="16">
        <v>5.99</v>
      </c>
      <c r="F424" s="16">
        <v>5.97</v>
      </c>
      <c r="G424" s="16">
        <f t="shared" si="12"/>
        <v>-2.0000000000000462E-2</v>
      </c>
      <c r="H424" s="16">
        <v>-0.36</v>
      </c>
      <c r="I424" s="16">
        <v>-0.37</v>
      </c>
      <c r="J424" s="16">
        <f t="shared" si="13"/>
        <v>1.0000000000000009E-2</v>
      </c>
      <c r="K424" s="16"/>
      <c r="L424" s="16"/>
      <c r="M424" s="16"/>
      <c r="N424" s="16"/>
      <c r="O424" s="16"/>
    </row>
    <row r="425" spans="1:15" x14ac:dyDescent="0.3">
      <c r="A425" s="14">
        <v>5</v>
      </c>
      <c r="B425" s="14"/>
      <c r="C425" s="14"/>
      <c r="D425" s="16" t="s">
        <v>33</v>
      </c>
      <c r="E425" s="16">
        <v>3.99</v>
      </c>
      <c r="F425" s="16">
        <v>3.99</v>
      </c>
      <c r="G425" s="16">
        <f t="shared" si="12"/>
        <v>0</v>
      </c>
      <c r="H425" s="16">
        <v>-0.34</v>
      </c>
      <c r="I425" s="16">
        <v>-0.35</v>
      </c>
      <c r="J425" s="16">
        <f t="shared" si="13"/>
        <v>9.9999999999999534E-3</v>
      </c>
      <c r="K425" s="16"/>
      <c r="L425" s="16"/>
      <c r="M425" s="16"/>
      <c r="N425" s="16"/>
      <c r="O425" s="16"/>
    </row>
    <row r="426" spans="1:15" x14ac:dyDescent="0.3">
      <c r="A426" s="11">
        <v>5</v>
      </c>
      <c r="B426" s="11" t="s">
        <v>40</v>
      </c>
      <c r="C426" s="12">
        <v>667.91</v>
      </c>
      <c r="D426" s="13" t="s">
        <v>31</v>
      </c>
      <c r="E426" s="13">
        <v>3.96</v>
      </c>
      <c r="F426" s="13">
        <v>3.99</v>
      </c>
      <c r="G426" s="13">
        <f t="shared" si="12"/>
        <v>3.0000000000000249E-2</v>
      </c>
      <c r="H426" s="13">
        <v>-0.35</v>
      </c>
      <c r="I426" s="13">
        <v>-0.35</v>
      </c>
      <c r="J426" s="13">
        <f t="shared" si="13"/>
        <v>0</v>
      </c>
      <c r="K426" s="13">
        <v>3.14</v>
      </c>
      <c r="L426" s="13">
        <v>14.74</v>
      </c>
      <c r="M426" s="13">
        <v>5.93</v>
      </c>
      <c r="N426" s="13">
        <v>4.1100000000000003</v>
      </c>
      <c r="O426" s="13"/>
    </row>
    <row r="427" spans="1:15" x14ac:dyDescent="0.3">
      <c r="A427" s="11">
        <v>4</v>
      </c>
      <c r="B427" s="11"/>
      <c r="C427" s="11"/>
      <c r="D427" s="13" t="s">
        <v>31</v>
      </c>
      <c r="E427" s="13">
        <v>5.9</v>
      </c>
      <c r="F427" s="13">
        <v>5.91</v>
      </c>
      <c r="G427" s="13">
        <f t="shared" si="12"/>
        <v>9.9999999999997868E-3</v>
      </c>
      <c r="H427" s="13">
        <v>-0.38</v>
      </c>
      <c r="I427" s="13">
        <v>-0.38</v>
      </c>
      <c r="J427" s="13">
        <f t="shared" si="13"/>
        <v>0</v>
      </c>
      <c r="K427" s="13"/>
      <c r="L427" s="13"/>
      <c r="M427" s="13"/>
      <c r="N427" s="13"/>
      <c r="O427" s="13"/>
    </row>
    <row r="428" spans="1:15" x14ac:dyDescent="0.3">
      <c r="A428" s="11">
        <v>3</v>
      </c>
      <c r="B428" s="11"/>
      <c r="C428" s="11"/>
      <c r="D428" s="13" t="s">
        <v>31</v>
      </c>
      <c r="E428" s="13">
        <v>5.93</v>
      </c>
      <c r="F428" s="13">
        <v>5.93</v>
      </c>
      <c r="G428" s="13">
        <f t="shared" si="12"/>
        <v>0</v>
      </c>
      <c r="H428" s="13">
        <v>-0.32</v>
      </c>
      <c r="I428" s="13">
        <v>-0.33</v>
      </c>
      <c r="J428" s="13">
        <f t="shared" si="13"/>
        <v>1.0000000000000009E-2</v>
      </c>
      <c r="K428" s="13"/>
      <c r="L428" s="13"/>
      <c r="M428" s="13"/>
      <c r="N428" s="13"/>
      <c r="O428" s="13"/>
    </row>
    <row r="429" spans="1:15" x14ac:dyDescent="0.3">
      <c r="A429" s="11">
        <v>2</v>
      </c>
      <c r="B429" s="11"/>
      <c r="C429" s="11"/>
      <c r="D429" s="13" t="s">
        <v>31</v>
      </c>
      <c r="E429" s="13">
        <v>5.66</v>
      </c>
      <c r="F429" s="13">
        <v>5.71</v>
      </c>
      <c r="G429" s="13">
        <f t="shared" si="12"/>
        <v>4.9999999999999822E-2</v>
      </c>
      <c r="H429" s="13">
        <v>-0.68</v>
      </c>
      <c r="I429" s="13">
        <v>-0.69</v>
      </c>
      <c r="J429" s="13">
        <f t="shared" si="13"/>
        <v>9.9999999999998979E-3</v>
      </c>
      <c r="K429" s="13"/>
      <c r="L429" s="13"/>
      <c r="M429" s="13"/>
      <c r="N429" s="13"/>
      <c r="O429" s="13"/>
    </row>
    <row r="430" spans="1:15" x14ac:dyDescent="0.3">
      <c r="A430" s="11">
        <v>1</v>
      </c>
      <c r="B430" s="11"/>
      <c r="C430" s="11"/>
      <c r="D430" s="13" t="s">
        <v>31</v>
      </c>
      <c r="E430" s="13">
        <v>1.4</v>
      </c>
      <c r="F430" s="13">
        <v>1.42</v>
      </c>
      <c r="G430" s="13">
        <f t="shared" si="12"/>
        <v>2.0000000000000018E-2</v>
      </c>
      <c r="H430" s="13">
        <v>-0.59</v>
      </c>
      <c r="I430" s="13">
        <v>-0.57999999999999996</v>
      </c>
      <c r="J430" s="13">
        <f t="shared" si="13"/>
        <v>-1.0000000000000009E-2</v>
      </c>
      <c r="K430" s="13"/>
      <c r="L430" s="13"/>
      <c r="M430" s="13"/>
      <c r="N430" s="13"/>
      <c r="O430" s="13"/>
    </row>
    <row r="431" spans="1:15" x14ac:dyDescent="0.3">
      <c r="A431" s="11">
        <v>0</v>
      </c>
      <c r="B431" s="11"/>
      <c r="C431" s="11"/>
      <c r="D431" s="13" t="s">
        <v>32</v>
      </c>
      <c r="E431" s="13">
        <v>0</v>
      </c>
      <c r="F431" s="13">
        <v>0</v>
      </c>
      <c r="G431" s="13">
        <f t="shared" si="12"/>
        <v>0</v>
      </c>
      <c r="H431" s="13">
        <v>0.54</v>
      </c>
      <c r="I431" s="13">
        <v>0.52</v>
      </c>
      <c r="J431" s="13">
        <f t="shared" si="13"/>
        <v>-2.0000000000000018E-2</v>
      </c>
      <c r="K431" s="13"/>
      <c r="L431" s="13"/>
      <c r="M431" s="13"/>
      <c r="N431" s="13"/>
      <c r="O431" s="13"/>
    </row>
    <row r="432" spans="1:15" x14ac:dyDescent="0.3">
      <c r="A432" s="11">
        <v>1</v>
      </c>
      <c r="B432" s="11"/>
      <c r="C432" s="11"/>
      <c r="D432" s="13" t="s">
        <v>33</v>
      </c>
      <c r="E432" s="13">
        <v>3.81</v>
      </c>
      <c r="F432" s="13">
        <v>3.83</v>
      </c>
      <c r="G432" s="13">
        <f t="shared" si="12"/>
        <v>2.0000000000000018E-2</v>
      </c>
      <c r="H432" s="13">
        <v>0.57999999999999996</v>
      </c>
      <c r="I432" s="13">
        <v>0.59</v>
      </c>
      <c r="J432" s="13">
        <f t="shared" si="13"/>
        <v>1.0000000000000009E-2</v>
      </c>
      <c r="K432" s="13"/>
      <c r="L432" s="13"/>
      <c r="M432" s="13"/>
      <c r="N432" s="13"/>
      <c r="O432" s="13"/>
    </row>
    <row r="433" spans="1:15" x14ac:dyDescent="0.3">
      <c r="A433" s="11">
        <v>2</v>
      </c>
      <c r="B433" s="11"/>
      <c r="C433" s="11"/>
      <c r="D433" s="13" t="s">
        <v>33</v>
      </c>
      <c r="E433" s="13">
        <v>4.1100000000000003</v>
      </c>
      <c r="F433" s="13">
        <v>4.1399999999999997</v>
      </c>
      <c r="G433" s="13">
        <f t="shared" si="12"/>
        <v>2.9999999999999361E-2</v>
      </c>
      <c r="H433" s="13">
        <v>0.89</v>
      </c>
      <c r="I433" s="13">
        <v>0.89</v>
      </c>
      <c r="J433" s="13">
        <f t="shared" si="13"/>
        <v>0</v>
      </c>
      <c r="K433" s="13"/>
      <c r="L433" s="13"/>
      <c r="M433" s="13"/>
      <c r="N433" s="13"/>
      <c r="O433" s="13"/>
    </row>
    <row r="434" spans="1:15" x14ac:dyDescent="0.3">
      <c r="A434" s="11">
        <v>3</v>
      </c>
      <c r="B434" s="11"/>
      <c r="C434" s="11"/>
      <c r="D434" s="13" t="s">
        <v>33</v>
      </c>
      <c r="E434" s="13">
        <v>3.97</v>
      </c>
      <c r="F434" s="13">
        <v>3.93</v>
      </c>
      <c r="G434" s="13">
        <f t="shared" si="12"/>
        <v>-4.0000000000000036E-2</v>
      </c>
      <c r="H434" s="13">
        <v>0.89</v>
      </c>
      <c r="I434" s="13">
        <v>0.89</v>
      </c>
      <c r="J434" s="13">
        <f t="shared" si="13"/>
        <v>0</v>
      </c>
      <c r="K434" s="13"/>
      <c r="L434" s="13"/>
      <c r="M434" s="13"/>
      <c r="N434" s="13"/>
      <c r="O434" s="13"/>
    </row>
    <row r="435" spans="1:15" x14ac:dyDescent="0.3">
      <c r="A435" s="11">
        <v>4</v>
      </c>
      <c r="B435" s="11"/>
      <c r="C435" s="11"/>
      <c r="D435" s="13" t="s">
        <v>33</v>
      </c>
      <c r="E435" s="13">
        <v>2.11</v>
      </c>
      <c r="F435" s="13">
        <v>2.12</v>
      </c>
      <c r="G435" s="13">
        <f t="shared" si="12"/>
        <v>1.0000000000000231E-2</v>
      </c>
      <c r="H435" s="13">
        <v>0.86</v>
      </c>
      <c r="I435" s="13">
        <v>0.84</v>
      </c>
      <c r="J435" s="13">
        <f t="shared" si="13"/>
        <v>-2.0000000000000018E-2</v>
      </c>
      <c r="K435" s="13"/>
      <c r="L435" s="13"/>
      <c r="M435" s="13"/>
      <c r="N435" s="13"/>
      <c r="O435" s="13"/>
    </row>
    <row r="436" spans="1:15" x14ac:dyDescent="0.3">
      <c r="A436" s="14">
        <v>6</v>
      </c>
      <c r="B436" s="14">
        <v>2.37</v>
      </c>
      <c r="C436" s="15">
        <v>680</v>
      </c>
      <c r="D436" s="16" t="s">
        <v>31</v>
      </c>
      <c r="E436" s="16">
        <v>2.58</v>
      </c>
      <c r="F436" s="16">
        <v>2.63</v>
      </c>
      <c r="G436" s="16">
        <f t="shared" si="12"/>
        <v>4.9999999999999822E-2</v>
      </c>
      <c r="H436" s="16">
        <v>0.01</v>
      </c>
      <c r="I436" s="16">
        <v>-0.01</v>
      </c>
      <c r="J436" s="16">
        <f t="shared" si="13"/>
        <v>0</v>
      </c>
      <c r="K436" s="16">
        <v>3.63</v>
      </c>
      <c r="L436" s="16">
        <v>14.47</v>
      </c>
      <c r="M436" s="16">
        <v>4.17</v>
      </c>
      <c r="N436" s="16">
        <v>5.08</v>
      </c>
      <c r="O436" s="16"/>
    </row>
    <row r="437" spans="1:15" x14ac:dyDescent="0.3">
      <c r="A437" s="14">
        <v>5</v>
      </c>
      <c r="B437" s="14"/>
      <c r="C437" s="14"/>
      <c r="D437" s="16" t="s">
        <v>31</v>
      </c>
      <c r="E437" s="16">
        <v>3.23</v>
      </c>
      <c r="F437" s="16">
        <v>3.25</v>
      </c>
      <c r="G437" s="16">
        <f t="shared" si="12"/>
        <v>2.0000000000000018E-2</v>
      </c>
      <c r="H437" s="16">
        <v>0.85</v>
      </c>
      <c r="I437" s="16">
        <v>0.85</v>
      </c>
      <c r="J437" s="16">
        <f t="shared" si="13"/>
        <v>0</v>
      </c>
      <c r="K437" s="16"/>
      <c r="L437" s="16"/>
      <c r="M437" s="16"/>
      <c r="N437" s="16"/>
      <c r="O437" s="16"/>
    </row>
    <row r="438" spans="1:15" x14ac:dyDescent="0.3">
      <c r="A438" s="14">
        <v>4</v>
      </c>
      <c r="B438" s="14"/>
      <c r="C438" s="14"/>
      <c r="D438" s="16" t="s">
        <v>31</v>
      </c>
      <c r="E438" s="16">
        <v>4.17</v>
      </c>
      <c r="F438" s="16">
        <v>4.17</v>
      </c>
      <c r="G438" s="16">
        <f t="shared" si="12"/>
        <v>0</v>
      </c>
      <c r="H438" s="16">
        <v>0.85</v>
      </c>
      <c r="I438" s="16">
        <v>0.83</v>
      </c>
      <c r="J438" s="16">
        <f t="shared" si="13"/>
        <v>-2.0000000000000018E-2</v>
      </c>
      <c r="K438" s="16"/>
      <c r="L438" s="16"/>
      <c r="M438" s="16"/>
      <c r="N438" s="16"/>
      <c r="O438" s="16"/>
    </row>
    <row r="439" spans="1:15" x14ac:dyDescent="0.3">
      <c r="A439" s="14">
        <v>3</v>
      </c>
      <c r="B439" s="14"/>
      <c r="C439" s="14"/>
      <c r="D439" s="16" t="s">
        <v>31</v>
      </c>
      <c r="E439" s="16">
        <v>3.87</v>
      </c>
      <c r="F439" s="16">
        <v>3.89</v>
      </c>
      <c r="G439" s="16">
        <f t="shared" si="12"/>
        <v>2.0000000000000018E-2</v>
      </c>
      <c r="H439" s="16">
        <v>0.55000000000000004</v>
      </c>
      <c r="I439" s="16">
        <v>0.54</v>
      </c>
      <c r="J439" s="16">
        <f t="shared" si="13"/>
        <v>-1.0000000000000009E-2</v>
      </c>
      <c r="K439" s="16"/>
      <c r="L439" s="16"/>
      <c r="M439" s="16"/>
      <c r="N439" s="16"/>
      <c r="O439" s="16"/>
    </row>
    <row r="440" spans="1:15" x14ac:dyDescent="0.3">
      <c r="A440" s="14">
        <v>2</v>
      </c>
      <c r="B440" s="14"/>
      <c r="C440" s="14"/>
      <c r="D440" s="16" t="s">
        <v>31</v>
      </c>
      <c r="E440" s="16">
        <v>3.23</v>
      </c>
      <c r="F440" s="16">
        <v>3.28</v>
      </c>
      <c r="G440" s="16">
        <f t="shared" si="12"/>
        <v>4.9999999999999822E-2</v>
      </c>
      <c r="H440" s="16">
        <v>0.55000000000000004</v>
      </c>
      <c r="I440" s="16">
        <v>0.54</v>
      </c>
      <c r="J440" s="16">
        <f t="shared" si="13"/>
        <v>-1.0000000000000009E-2</v>
      </c>
      <c r="K440" s="16"/>
      <c r="L440" s="16"/>
      <c r="M440" s="16"/>
      <c r="N440" s="16"/>
      <c r="O440" s="16"/>
    </row>
    <row r="441" spans="1:15" x14ac:dyDescent="0.3">
      <c r="A441" s="14">
        <v>1</v>
      </c>
      <c r="B441" s="14"/>
      <c r="C441" s="14"/>
      <c r="D441" s="16" t="s">
        <v>31</v>
      </c>
      <c r="E441" s="16">
        <v>2.36</v>
      </c>
      <c r="F441" s="16">
        <v>2.35</v>
      </c>
      <c r="G441" s="16">
        <f t="shared" si="12"/>
        <v>-9.9999999999997868E-3</v>
      </c>
      <c r="H441" s="16">
        <v>-0.56000000000000005</v>
      </c>
      <c r="I441" s="16">
        <v>-0.56999999999999995</v>
      </c>
      <c r="J441" s="16">
        <f t="shared" si="13"/>
        <v>9.9999999999998979E-3</v>
      </c>
      <c r="K441" s="16"/>
      <c r="L441" s="16"/>
      <c r="M441" s="16"/>
      <c r="N441" s="16"/>
      <c r="O441" s="16"/>
    </row>
    <row r="442" spans="1:15" x14ac:dyDescent="0.3">
      <c r="A442" s="14">
        <v>0</v>
      </c>
      <c r="B442" s="14"/>
      <c r="C442" s="14"/>
      <c r="D442" s="16" t="s">
        <v>32</v>
      </c>
      <c r="E442" s="16">
        <v>0</v>
      </c>
      <c r="F442" s="16">
        <v>0</v>
      </c>
      <c r="G442" s="16">
        <f t="shared" si="12"/>
        <v>0</v>
      </c>
      <c r="H442" s="16">
        <v>-0.62</v>
      </c>
      <c r="I442" s="16">
        <v>-0.63</v>
      </c>
      <c r="J442" s="16">
        <f t="shared" si="13"/>
        <v>1.0000000000000009E-2</v>
      </c>
      <c r="K442" s="16"/>
      <c r="L442" s="16"/>
      <c r="M442" s="16"/>
      <c r="N442" s="16"/>
      <c r="O442" s="16"/>
    </row>
    <row r="443" spans="1:15" x14ac:dyDescent="0.3">
      <c r="A443" s="14">
        <v>1</v>
      </c>
      <c r="B443" s="14"/>
      <c r="C443" s="14"/>
      <c r="D443" s="16" t="s">
        <v>33</v>
      </c>
      <c r="E443" s="16">
        <v>4.7699999999999996</v>
      </c>
      <c r="F443" s="16">
        <v>4.74</v>
      </c>
      <c r="G443" s="16">
        <f t="shared" si="12"/>
        <v>-2.9999999999999361E-2</v>
      </c>
      <c r="H443" s="16">
        <v>-0.56000000000000005</v>
      </c>
      <c r="I443" s="16">
        <v>-0.56000000000000005</v>
      </c>
      <c r="J443" s="16">
        <f t="shared" si="13"/>
        <v>0</v>
      </c>
      <c r="K443" s="16"/>
      <c r="L443" s="16"/>
      <c r="M443" s="16"/>
      <c r="N443" s="16"/>
      <c r="O443" s="16"/>
    </row>
    <row r="444" spans="1:15" x14ac:dyDescent="0.3">
      <c r="A444" s="14">
        <v>2</v>
      </c>
      <c r="B444" s="14"/>
      <c r="C444" s="14"/>
      <c r="D444" s="16" t="s">
        <v>33</v>
      </c>
      <c r="E444" s="16">
        <v>4.92</v>
      </c>
      <c r="F444" s="16">
        <v>4.9400000000000004</v>
      </c>
      <c r="G444" s="16">
        <f t="shared" si="12"/>
        <v>2.0000000000000462E-2</v>
      </c>
      <c r="H444" s="16">
        <v>-0.32</v>
      </c>
      <c r="I444" s="16">
        <v>-0.33</v>
      </c>
      <c r="J444" s="16">
        <f t="shared" si="13"/>
        <v>1.0000000000000009E-2</v>
      </c>
      <c r="K444" s="16"/>
      <c r="L444" s="16"/>
      <c r="M444" s="16"/>
      <c r="N444" s="16"/>
      <c r="O444" s="16"/>
    </row>
    <row r="445" spans="1:15" x14ac:dyDescent="0.3">
      <c r="A445" s="14">
        <v>3</v>
      </c>
      <c r="B445" s="14"/>
      <c r="C445" s="14"/>
      <c r="D445" s="16" t="s">
        <v>33</v>
      </c>
      <c r="E445" s="16">
        <v>5.08</v>
      </c>
      <c r="F445" s="16">
        <v>5.09</v>
      </c>
      <c r="G445" s="16">
        <f t="shared" si="12"/>
        <v>9.9999999999997868E-3</v>
      </c>
      <c r="H445" s="16">
        <v>0.24</v>
      </c>
      <c r="I445" s="16">
        <v>0.24</v>
      </c>
      <c r="J445" s="16">
        <f t="shared" si="13"/>
        <v>0</v>
      </c>
      <c r="K445" s="16"/>
      <c r="L445" s="16"/>
      <c r="M445" s="16"/>
      <c r="N445" s="16"/>
      <c r="O445" s="16"/>
    </row>
    <row r="446" spans="1:15" x14ac:dyDescent="0.3">
      <c r="A446" s="14">
        <v>4</v>
      </c>
      <c r="B446" s="14"/>
      <c r="C446" s="14"/>
      <c r="D446" s="16" t="s">
        <v>33</v>
      </c>
      <c r="E446" s="16">
        <v>4.7699999999999996</v>
      </c>
      <c r="F446" s="16">
        <v>4.82</v>
      </c>
      <c r="G446" s="16">
        <f t="shared" si="12"/>
        <v>5.0000000000000711E-2</v>
      </c>
      <c r="H446" s="16">
        <v>-0.26</v>
      </c>
      <c r="I446" s="16">
        <v>-0.24</v>
      </c>
      <c r="J446" s="16">
        <f t="shared" si="13"/>
        <v>-2.0000000000000018E-2</v>
      </c>
      <c r="K446" s="16"/>
      <c r="L446" s="16"/>
      <c r="M446" s="16"/>
      <c r="N446" s="16"/>
      <c r="O446" s="16"/>
    </row>
    <row r="447" spans="1:15" x14ac:dyDescent="0.3">
      <c r="A447" s="14">
        <v>5</v>
      </c>
      <c r="B447" s="14"/>
      <c r="C447" s="14"/>
      <c r="D447" s="16" t="s">
        <v>33</v>
      </c>
      <c r="E447" s="16">
        <v>3.36</v>
      </c>
      <c r="F447" s="16">
        <v>3.33</v>
      </c>
      <c r="G447" s="16">
        <f t="shared" si="12"/>
        <v>-2.9999999999999805E-2</v>
      </c>
      <c r="H447" s="16">
        <v>-0.28000000000000003</v>
      </c>
      <c r="I447" s="16">
        <v>-0.27</v>
      </c>
      <c r="J447" s="16">
        <f t="shared" si="13"/>
        <v>-1.0000000000000009E-2</v>
      </c>
      <c r="K447" s="16"/>
      <c r="L447" s="16"/>
      <c r="M447" s="16"/>
      <c r="N447" s="16"/>
      <c r="O447" s="16"/>
    </row>
    <row r="448" spans="1:15" x14ac:dyDescent="0.3">
      <c r="A448" s="11">
        <v>4</v>
      </c>
      <c r="B448" s="11">
        <v>1.1100000000000001</v>
      </c>
      <c r="C448" s="12">
        <v>700</v>
      </c>
      <c r="D448" s="13" t="s">
        <v>31</v>
      </c>
      <c r="E448" s="13">
        <v>3.37</v>
      </c>
      <c r="F448" s="13">
        <v>3.34</v>
      </c>
      <c r="G448" s="13">
        <f t="shared" si="12"/>
        <v>-3.0000000000000249E-2</v>
      </c>
      <c r="H448" s="13">
        <v>0.05</v>
      </c>
      <c r="I448" s="13">
        <v>0.06</v>
      </c>
      <c r="J448" s="13">
        <f t="shared" si="13"/>
        <v>9.999999999999995E-3</v>
      </c>
      <c r="K448" s="13">
        <v>2.14</v>
      </c>
      <c r="L448" s="13">
        <v>15.7</v>
      </c>
      <c r="M448" s="13">
        <v>5.37</v>
      </c>
      <c r="N448" s="13">
        <v>5.47</v>
      </c>
      <c r="O448" s="13"/>
    </row>
    <row r="449" spans="1:15" x14ac:dyDescent="0.3">
      <c r="A449" s="11">
        <v>3</v>
      </c>
      <c r="B449" s="11"/>
      <c r="C449" s="11"/>
      <c r="D449" s="13" t="s">
        <v>31</v>
      </c>
      <c r="E449" s="13">
        <v>5.37</v>
      </c>
      <c r="F449" s="13">
        <v>5.41</v>
      </c>
      <c r="G449" s="13">
        <f t="shared" si="12"/>
        <v>4.0000000000000036E-2</v>
      </c>
      <c r="H449" s="13">
        <v>0.05</v>
      </c>
      <c r="I449" s="13">
        <v>0.04</v>
      </c>
      <c r="J449" s="13">
        <f t="shared" si="13"/>
        <v>-1.0000000000000002E-2</v>
      </c>
      <c r="K449" s="13"/>
      <c r="L449" s="13"/>
      <c r="M449" s="13"/>
      <c r="N449" s="13"/>
      <c r="O449" s="13"/>
    </row>
    <row r="450" spans="1:15" x14ac:dyDescent="0.3">
      <c r="A450" s="11">
        <v>2</v>
      </c>
      <c r="B450" s="11"/>
      <c r="C450" s="11"/>
      <c r="D450" s="13" t="s">
        <v>31</v>
      </c>
      <c r="E450" s="13">
        <v>5.07</v>
      </c>
      <c r="F450" s="13">
        <v>5.12</v>
      </c>
      <c r="G450" s="13">
        <f t="shared" si="12"/>
        <v>4.9999999999999822E-2</v>
      </c>
      <c r="H450" s="13">
        <v>-0.25</v>
      </c>
      <c r="I450" s="13">
        <v>-0.23</v>
      </c>
      <c r="J450" s="13">
        <f t="shared" si="13"/>
        <v>-1.999999999999999E-2</v>
      </c>
      <c r="K450" s="13"/>
      <c r="L450" s="13"/>
      <c r="M450" s="13"/>
      <c r="N450" s="13"/>
      <c r="O450" s="13"/>
    </row>
    <row r="451" spans="1:15" x14ac:dyDescent="0.3">
      <c r="A451" s="11">
        <v>1</v>
      </c>
      <c r="B451" s="11"/>
      <c r="C451" s="11"/>
      <c r="D451" s="13" t="s">
        <v>31</v>
      </c>
      <c r="E451" s="13">
        <v>1.66</v>
      </c>
      <c r="F451" s="13">
        <v>1.7</v>
      </c>
      <c r="G451" s="13">
        <f t="shared" si="12"/>
        <v>4.0000000000000036E-2</v>
      </c>
      <c r="H451" s="13">
        <v>-0.25</v>
      </c>
      <c r="I451" s="13">
        <v>-0.25</v>
      </c>
      <c r="J451" s="13">
        <f t="shared" si="13"/>
        <v>0</v>
      </c>
      <c r="K451" s="13"/>
      <c r="L451" s="13"/>
      <c r="M451" s="13"/>
      <c r="N451" s="13"/>
      <c r="O451" s="13"/>
    </row>
    <row r="452" spans="1:15" x14ac:dyDescent="0.3">
      <c r="A452" s="11">
        <v>0</v>
      </c>
      <c r="B452" s="11"/>
      <c r="C452" s="11"/>
      <c r="D452" s="13" t="s">
        <v>32</v>
      </c>
      <c r="E452" s="13">
        <v>0</v>
      </c>
      <c r="F452" s="13">
        <v>0</v>
      </c>
      <c r="G452" s="13">
        <f t="shared" si="12"/>
        <v>0</v>
      </c>
      <c r="H452" s="13">
        <v>0.64</v>
      </c>
      <c r="I452" s="13">
        <v>0.65</v>
      </c>
      <c r="J452" s="13">
        <f t="shared" si="13"/>
        <v>1.0000000000000009E-2</v>
      </c>
      <c r="K452" s="13"/>
      <c r="L452" s="13"/>
      <c r="M452" s="13"/>
      <c r="N452" s="13"/>
      <c r="O452" s="13"/>
    </row>
    <row r="453" spans="1:15" x14ac:dyDescent="0.3">
      <c r="A453" s="11">
        <v>1</v>
      </c>
      <c r="B453" s="11"/>
      <c r="C453" s="11"/>
      <c r="D453" s="13" t="s">
        <v>33</v>
      </c>
      <c r="E453" s="13">
        <v>3.83</v>
      </c>
      <c r="F453" s="13">
        <v>3.83</v>
      </c>
      <c r="G453" s="13">
        <f t="shared" si="12"/>
        <v>0</v>
      </c>
      <c r="H453" s="13">
        <v>0.65</v>
      </c>
      <c r="I453" s="13">
        <v>0.64</v>
      </c>
      <c r="J453" s="13">
        <f t="shared" si="13"/>
        <v>-1.0000000000000009E-2</v>
      </c>
      <c r="K453" s="13"/>
      <c r="L453" s="13"/>
      <c r="M453" s="13"/>
      <c r="N453" s="13"/>
      <c r="O453" s="13"/>
    </row>
    <row r="454" spans="1:15" x14ac:dyDescent="0.3">
      <c r="A454" s="11">
        <v>2</v>
      </c>
      <c r="B454" s="11"/>
      <c r="C454" s="11"/>
      <c r="D454" s="13" t="s">
        <v>33</v>
      </c>
      <c r="E454" s="13">
        <v>4.83</v>
      </c>
      <c r="F454" s="13">
        <v>4.84</v>
      </c>
      <c r="G454" s="13">
        <f t="shared" si="12"/>
        <v>9.9999999999997868E-3</v>
      </c>
      <c r="H454" s="13">
        <v>-0.32</v>
      </c>
      <c r="I454" s="13">
        <v>-0.32</v>
      </c>
      <c r="J454" s="13">
        <f t="shared" si="13"/>
        <v>0</v>
      </c>
      <c r="K454" s="13"/>
      <c r="L454" s="13"/>
      <c r="M454" s="13"/>
      <c r="N454" s="13"/>
      <c r="O454" s="13"/>
    </row>
    <row r="455" spans="1:15" x14ac:dyDescent="0.3">
      <c r="A455" s="11">
        <v>3</v>
      </c>
      <c r="B455" s="11"/>
      <c r="C455" s="11"/>
      <c r="D455" s="13" t="s">
        <v>33</v>
      </c>
      <c r="E455" s="13">
        <v>5.17</v>
      </c>
      <c r="F455" s="13">
        <v>5.21</v>
      </c>
      <c r="G455" s="13">
        <f t="shared" si="12"/>
        <v>4.0000000000000036E-2</v>
      </c>
      <c r="H455" s="13">
        <v>-0.32</v>
      </c>
      <c r="I455" s="13">
        <v>-0.33</v>
      </c>
      <c r="J455" s="13">
        <f t="shared" si="13"/>
        <v>1.0000000000000009E-2</v>
      </c>
      <c r="K455" s="13"/>
      <c r="L455" s="13"/>
      <c r="M455" s="13"/>
      <c r="N455" s="13"/>
      <c r="O455" s="13"/>
    </row>
    <row r="456" spans="1:15" x14ac:dyDescent="0.3">
      <c r="A456" s="11">
        <v>4</v>
      </c>
      <c r="B456" s="11"/>
      <c r="C456" s="11"/>
      <c r="D456" s="13" t="s">
        <v>33</v>
      </c>
      <c r="E456" s="13">
        <v>5.47</v>
      </c>
      <c r="F456" s="13">
        <v>5.43</v>
      </c>
      <c r="G456" s="13">
        <f t="shared" si="12"/>
        <v>-4.0000000000000036E-2</v>
      </c>
      <c r="H456" s="13">
        <v>-0.02</v>
      </c>
      <c r="I456" s="13">
        <v>-0.02</v>
      </c>
      <c r="J456" s="13">
        <f t="shared" si="13"/>
        <v>0</v>
      </c>
      <c r="K456" s="13"/>
      <c r="L456" s="13"/>
      <c r="M456" s="13"/>
      <c r="N456" s="13"/>
      <c r="O456" s="13"/>
    </row>
    <row r="457" spans="1:15" x14ac:dyDescent="0.3">
      <c r="A457" s="11">
        <v>5</v>
      </c>
      <c r="B457" s="11"/>
      <c r="C457" s="11"/>
      <c r="D457" s="13" t="s">
        <v>33</v>
      </c>
      <c r="E457" s="13">
        <v>4.83</v>
      </c>
      <c r="F457" s="13">
        <v>4.79</v>
      </c>
      <c r="G457" s="13">
        <f t="shared" si="12"/>
        <v>-4.0000000000000036E-2</v>
      </c>
      <c r="H457" s="13">
        <v>-0.02</v>
      </c>
      <c r="I457" s="13">
        <v>-0.03</v>
      </c>
      <c r="J457" s="13">
        <f t="shared" si="13"/>
        <v>9.9999999999999985E-3</v>
      </c>
      <c r="K457" s="13"/>
      <c r="L457" s="13"/>
      <c r="M457" s="13"/>
      <c r="N457" s="13"/>
      <c r="O457" s="13"/>
    </row>
    <row r="458" spans="1:15" x14ac:dyDescent="0.3">
      <c r="A458" s="11">
        <v>6</v>
      </c>
      <c r="B458" s="11"/>
      <c r="C458" s="11"/>
      <c r="D458" s="13" t="s">
        <v>33</v>
      </c>
      <c r="E458" s="13">
        <v>3.85</v>
      </c>
      <c r="F458" s="13">
        <v>3.85</v>
      </c>
      <c r="G458" s="13">
        <f t="shared" si="12"/>
        <v>0</v>
      </c>
      <c r="H458" s="13">
        <v>0.93</v>
      </c>
      <c r="I458" s="13">
        <v>0.92</v>
      </c>
      <c r="J458" s="13">
        <f t="shared" si="13"/>
        <v>-1.0000000000000009E-2</v>
      </c>
      <c r="K458" s="13"/>
      <c r="L458" s="13"/>
      <c r="M458" s="13"/>
      <c r="N458" s="13"/>
      <c r="O458" s="13"/>
    </row>
    <row r="459" spans="1:15" x14ac:dyDescent="0.3">
      <c r="A459" s="14">
        <v>4</v>
      </c>
      <c r="B459" s="14">
        <v>2.0699999999999998</v>
      </c>
      <c r="C459" s="15">
        <v>720</v>
      </c>
      <c r="D459" s="16" t="s">
        <v>31</v>
      </c>
      <c r="E459" s="16">
        <v>3.23</v>
      </c>
      <c r="F459" s="16">
        <v>3.18</v>
      </c>
      <c r="G459" s="16">
        <f t="shared" si="12"/>
        <v>-4.9999999999999822E-2</v>
      </c>
      <c r="H459" s="16">
        <v>0.15</v>
      </c>
      <c r="I459" s="16">
        <v>0.14000000000000001</v>
      </c>
      <c r="J459" s="16">
        <f t="shared" si="13"/>
        <v>-9.9999999999999811E-3</v>
      </c>
      <c r="K459" s="16">
        <v>2.76</v>
      </c>
      <c r="L459" s="16">
        <v>13.94</v>
      </c>
      <c r="M459" s="16">
        <v>5.23</v>
      </c>
      <c r="N459" s="16">
        <v>3.96</v>
      </c>
      <c r="O459" s="16"/>
    </row>
    <row r="460" spans="1:15" x14ac:dyDescent="0.3">
      <c r="A460" s="14">
        <v>3</v>
      </c>
      <c r="B460" s="14"/>
      <c r="C460" s="14"/>
      <c r="D460" s="16" t="s">
        <v>31</v>
      </c>
      <c r="E460" s="16">
        <v>5.23</v>
      </c>
      <c r="F460" s="16">
        <v>5.2</v>
      </c>
      <c r="G460" s="16">
        <f t="shared" si="12"/>
        <v>-3.0000000000000249E-2</v>
      </c>
      <c r="H460" s="16">
        <v>0.13</v>
      </c>
      <c r="I460" s="16">
        <v>0.14000000000000001</v>
      </c>
      <c r="J460" s="16">
        <f t="shared" si="13"/>
        <v>1.0000000000000009E-2</v>
      </c>
      <c r="K460" s="16"/>
      <c r="L460" s="16"/>
      <c r="M460" s="16"/>
      <c r="N460" s="16"/>
      <c r="O460" s="16"/>
    </row>
    <row r="461" spans="1:15" x14ac:dyDescent="0.3">
      <c r="A461" s="14">
        <v>2</v>
      </c>
      <c r="B461" s="14"/>
      <c r="C461" s="14"/>
      <c r="D461" s="16" t="s">
        <v>31</v>
      </c>
      <c r="E461" s="16">
        <v>4.93</v>
      </c>
      <c r="F461" s="16">
        <v>4.9800000000000004</v>
      </c>
      <c r="G461" s="16">
        <f t="shared" si="12"/>
        <v>5.0000000000000711E-2</v>
      </c>
      <c r="H461" s="16">
        <v>-0.17</v>
      </c>
      <c r="I461" s="16">
        <v>-0.18</v>
      </c>
      <c r="J461" s="16">
        <f t="shared" si="13"/>
        <v>9.9999999999999811E-3</v>
      </c>
      <c r="K461" s="16"/>
      <c r="L461" s="16"/>
      <c r="M461" s="16"/>
      <c r="N461" s="16"/>
      <c r="O461" s="16"/>
    </row>
    <row r="462" spans="1:15" x14ac:dyDescent="0.3">
      <c r="A462" s="14">
        <v>1</v>
      </c>
      <c r="B462" s="14"/>
      <c r="C462" s="14"/>
      <c r="D462" s="16" t="s">
        <v>31</v>
      </c>
      <c r="E462" s="16">
        <v>1.65</v>
      </c>
      <c r="F462" s="16">
        <v>1.62</v>
      </c>
      <c r="G462" s="16">
        <f t="shared" si="12"/>
        <v>-2.9999999999999805E-2</v>
      </c>
      <c r="H462" s="16">
        <v>-0.14000000000000001</v>
      </c>
      <c r="I462" s="16">
        <v>-0.12</v>
      </c>
      <c r="J462" s="16">
        <f t="shared" si="13"/>
        <v>-2.0000000000000018E-2</v>
      </c>
      <c r="K462" s="16"/>
      <c r="L462" s="16"/>
      <c r="M462" s="16"/>
      <c r="N462" s="16"/>
      <c r="O462" s="16"/>
    </row>
    <row r="463" spans="1:15" x14ac:dyDescent="0.3">
      <c r="A463" s="14">
        <v>0</v>
      </c>
      <c r="B463" s="14"/>
      <c r="C463" s="14"/>
      <c r="D463" s="16" t="s">
        <v>32</v>
      </c>
      <c r="E463" s="16">
        <v>0</v>
      </c>
      <c r="F463" s="16">
        <v>0</v>
      </c>
      <c r="G463" s="16">
        <f t="shared" ref="G463:G526" si="14">ABS(F463)-ABS(E463)</f>
        <v>0</v>
      </c>
      <c r="H463" s="16">
        <v>-0.33</v>
      </c>
      <c r="I463" s="16">
        <v>-0.34</v>
      </c>
      <c r="J463" s="16">
        <f t="shared" ref="J463:J526" si="15">ABS(I463)-ABS(H463)</f>
        <v>1.0000000000000009E-2</v>
      </c>
      <c r="K463" s="16"/>
      <c r="L463" s="16"/>
      <c r="M463" s="16"/>
      <c r="N463" s="16"/>
      <c r="O463" s="16"/>
    </row>
    <row r="464" spans="1:15" x14ac:dyDescent="0.3">
      <c r="A464" s="14">
        <v>1</v>
      </c>
      <c r="B464" s="14"/>
      <c r="C464" s="14"/>
      <c r="D464" s="16" t="s">
        <v>33</v>
      </c>
      <c r="E464" s="16">
        <v>2.5499999999999998</v>
      </c>
      <c r="F464" s="16">
        <v>2.56</v>
      </c>
      <c r="G464" s="16">
        <f t="shared" si="14"/>
        <v>1.0000000000000231E-2</v>
      </c>
      <c r="H464" s="16">
        <v>-0.31</v>
      </c>
      <c r="I464" s="16">
        <v>-0.31</v>
      </c>
      <c r="J464" s="16">
        <f t="shared" si="15"/>
        <v>0</v>
      </c>
      <c r="K464" s="16"/>
      <c r="L464" s="16"/>
      <c r="M464" s="16"/>
      <c r="N464" s="16"/>
      <c r="O464" s="16"/>
    </row>
    <row r="465" spans="1:15" x14ac:dyDescent="0.3">
      <c r="A465" s="14">
        <v>2</v>
      </c>
      <c r="B465" s="14"/>
      <c r="C465" s="14"/>
      <c r="D465" s="16" t="s">
        <v>33</v>
      </c>
      <c r="E465" s="16">
        <v>3.31</v>
      </c>
      <c r="F465" s="16">
        <v>3.32</v>
      </c>
      <c r="G465" s="16">
        <f t="shared" si="14"/>
        <v>9.9999999999997868E-3</v>
      </c>
      <c r="H465" s="16">
        <v>0.68</v>
      </c>
      <c r="I465" s="16">
        <v>0.69</v>
      </c>
      <c r="J465" s="16">
        <f t="shared" si="15"/>
        <v>9.9999999999998979E-3</v>
      </c>
      <c r="K465" s="16"/>
      <c r="L465" s="16"/>
      <c r="M465" s="16"/>
      <c r="N465" s="16"/>
      <c r="O465" s="16"/>
    </row>
    <row r="466" spans="1:15" x14ac:dyDescent="0.3">
      <c r="A466" s="14">
        <v>3</v>
      </c>
      <c r="B466" s="14"/>
      <c r="C466" s="14"/>
      <c r="D466" s="16" t="s">
        <v>33</v>
      </c>
      <c r="E466" s="16">
        <v>3.66</v>
      </c>
      <c r="F466" s="16">
        <v>3.7</v>
      </c>
      <c r="G466" s="16">
        <f t="shared" si="14"/>
        <v>4.0000000000000036E-2</v>
      </c>
      <c r="H466" s="16">
        <v>0.68</v>
      </c>
      <c r="I466" s="16">
        <v>0.66</v>
      </c>
      <c r="J466" s="16">
        <f t="shared" si="15"/>
        <v>-2.0000000000000018E-2</v>
      </c>
      <c r="K466" s="16"/>
      <c r="L466" s="16"/>
      <c r="M466" s="16"/>
      <c r="N466" s="16"/>
      <c r="O466" s="16"/>
    </row>
    <row r="467" spans="1:15" x14ac:dyDescent="0.3">
      <c r="A467" s="14">
        <v>4</v>
      </c>
      <c r="B467" s="14"/>
      <c r="C467" s="14"/>
      <c r="D467" s="16" t="s">
        <v>33</v>
      </c>
      <c r="E467" s="16">
        <v>3.96</v>
      </c>
      <c r="F467" s="16">
        <v>3.95</v>
      </c>
      <c r="G467" s="16">
        <f t="shared" si="14"/>
        <v>-9.9999999999997868E-3</v>
      </c>
      <c r="H467" s="16">
        <v>0.97</v>
      </c>
      <c r="I467" s="16">
        <v>0.98</v>
      </c>
      <c r="J467" s="16">
        <f t="shared" si="15"/>
        <v>1.0000000000000009E-2</v>
      </c>
      <c r="K467" s="16"/>
      <c r="L467" s="16"/>
      <c r="M467" s="16"/>
      <c r="N467" s="16"/>
      <c r="O467" s="16"/>
    </row>
    <row r="468" spans="1:15" x14ac:dyDescent="0.3">
      <c r="A468" s="14">
        <v>5</v>
      </c>
      <c r="B468" s="14"/>
      <c r="C468" s="14"/>
      <c r="D468" s="16" t="s">
        <v>33</v>
      </c>
      <c r="E468" s="16">
        <v>3.31</v>
      </c>
      <c r="F468" s="16">
        <v>3.29</v>
      </c>
      <c r="G468" s="16">
        <f t="shared" si="14"/>
        <v>-2.0000000000000018E-2</v>
      </c>
      <c r="H468" s="16">
        <v>0.98</v>
      </c>
      <c r="I468" s="16">
        <v>0.99</v>
      </c>
      <c r="J468" s="16">
        <f t="shared" si="15"/>
        <v>1.0000000000000009E-2</v>
      </c>
      <c r="K468" s="16"/>
      <c r="L468" s="16"/>
      <c r="M468" s="16"/>
      <c r="N468" s="16"/>
      <c r="O468" s="16"/>
    </row>
    <row r="469" spans="1:15" x14ac:dyDescent="0.3">
      <c r="A469" s="14">
        <v>6</v>
      </c>
      <c r="B469" s="14"/>
      <c r="C469" s="14"/>
      <c r="D469" s="16" t="s">
        <v>33</v>
      </c>
      <c r="E469" s="16">
        <v>2.5499999999999998</v>
      </c>
      <c r="F469" s="16">
        <v>2.54</v>
      </c>
      <c r="G469" s="16">
        <f t="shared" si="14"/>
        <v>-9.9999999999997868E-3</v>
      </c>
      <c r="H469" s="16">
        <v>-0.01</v>
      </c>
      <c r="I469" s="16">
        <v>0</v>
      </c>
      <c r="J469" s="16">
        <f t="shared" si="15"/>
        <v>-0.01</v>
      </c>
      <c r="K469" s="16"/>
      <c r="L469" s="16"/>
      <c r="M469" s="16"/>
      <c r="N469" s="16"/>
      <c r="O469" s="16"/>
    </row>
    <row r="470" spans="1:15" x14ac:dyDescent="0.3">
      <c r="A470" s="14">
        <v>7</v>
      </c>
      <c r="B470" s="14"/>
      <c r="C470" s="14"/>
      <c r="D470" s="16" t="s">
        <v>33</v>
      </c>
      <c r="E470" s="16">
        <v>2.4500000000000002</v>
      </c>
      <c r="F470" s="16">
        <v>2.44</v>
      </c>
      <c r="G470" s="16">
        <f t="shared" si="14"/>
        <v>-1.0000000000000231E-2</v>
      </c>
      <c r="H470" s="16">
        <v>-0.01</v>
      </c>
      <c r="I470" s="16">
        <v>0</v>
      </c>
      <c r="J470" s="16">
        <f t="shared" si="15"/>
        <v>-0.01</v>
      </c>
      <c r="K470" s="16"/>
      <c r="L470" s="16"/>
      <c r="M470" s="16"/>
      <c r="N470" s="16"/>
      <c r="O470" s="16"/>
    </row>
    <row r="471" spans="1:15" x14ac:dyDescent="0.3">
      <c r="A471" s="11">
        <v>5</v>
      </c>
      <c r="B471" s="11">
        <v>1.05</v>
      </c>
      <c r="C471" s="12">
        <v>740</v>
      </c>
      <c r="D471" s="13" t="s">
        <v>31</v>
      </c>
      <c r="E471" s="13">
        <v>2.06</v>
      </c>
      <c r="F471" s="13">
        <v>2.0499999999999998</v>
      </c>
      <c r="G471" s="13">
        <f t="shared" si="14"/>
        <v>-1.0000000000000231E-2</v>
      </c>
      <c r="H471" s="13">
        <v>0.95</v>
      </c>
      <c r="I471" s="13">
        <v>0.94</v>
      </c>
      <c r="J471" s="13">
        <f t="shared" si="15"/>
        <v>-1.0000000000000009E-2</v>
      </c>
      <c r="K471" s="13">
        <v>3.25</v>
      </c>
      <c r="L471" s="13">
        <v>14.74</v>
      </c>
      <c r="M471" s="13">
        <v>4.0599999999999996</v>
      </c>
      <c r="N471" s="13">
        <v>5.73</v>
      </c>
      <c r="O471" s="13"/>
    </row>
    <row r="472" spans="1:15" x14ac:dyDescent="0.3">
      <c r="A472" s="11">
        <v>4</v>
      </c>
      <c r="B472" s="11"/>
      <c r="C472" s="11"/>
      <c r="D472" s="13" t="s">
        <v>31</v>
      </c>
      <c r="E472" s="13">
        <v>3.12</v>
      </c>
      <c r="F472" s="13">
        <v>3.09</v>
      </c>
      <c r="G472" s="13">
        <f t="shared" si="14"/>
        <v>-3.0000000000000249E-2</v>
      </c>
      <c r="H472" s="13">
        <v>0.93</v>
      </c>
      <c r="I472" s="13">
        <v>0.92</v>
      </c>
      <c r="J472" s="13">
        <f t="shared" si="15"/>
        <v>-1.0000000000000009E-2</v>
      </c>
      <c r="K472" s="13"/>
      <c r="L472" s="13"/>
      <c r="M472" s="13"/>
      <c r="N472" s="13"/>
      <c r="O472" s="13"/>
    </row>
    <row r="473" spans="1:15" x14ac:dyDescent="0.3">
      <c r="A473" s="11">
        <v>3</v>
      </c>
      <c r="B473" s="11"/>
      <c r="C473" s="11"/>
      <c r="D473" s="13" t="s">
        <v>31</v>
      </c>
      <c r="E473" s="13">
        <v>4.0599999999999996</v>
      </c>
      <c r="F473" s="13">
        <v>4.05</v>
      </c>
      <c r="G473" s="13">
        <f t="shared" si="14"/>
        <v>-9.9999999999997868E-3</v>
      </c>
      <c r="H473" s="13">
        <v>0.91</v>
      </c>
      <c r="I473" s="13">
        <v>0.91</v>
      </c>
      <c r="J473" s="13">
        <f t="shared" si="15"/>
        <v>0</v>
      </c>
      <c r="K473" s="13"/>
      <c r="L473" s="13"/>
      <c r="M473" s="13"/>
      <c r="N473" s="13"/>
      <c r="O473" s="13"/>
    </row>
    <row r="474" spans="1:15" x14ac:dyDescent="0.3">
      <c r="A474" s="11">
        <v>2</v>
      </c>
      <c r="B474" s="11"/>
      <c r="C474" s="11"/>
      <c r="D474" s="13" t="s">
        <v>31</v>
      </c>
      <c r="E474" s="13">
        <v>3.76</v>
      </c>
      <c r="F474" s="13">
        <v>3.73</v>
      </c>
      <c r="G474" s="13">
        <f t="shared" si="14"/>
        <v>-2.9999999999999805E-2</v>
      </c>
      <c r="H474" s="13">
        <v>0.62</v>
      </c>
      <c r="I474" s="13">
        <v>0.63</v>
      </c>
      <c r="J474" s="13">
        <f t="shared" si="15"/>
        <v>1.0000000000000009E-2</v>
      </c>
      <c r="K474" s="13"/>
      <c r="L474" s="13"/>
      <c r="M474" s="13"/>
      <c r="N474" s="13"/>
      <c r="O474" s="13"/>
    </row>
    <row r="475" spans="1:15" x14ac:dyDescent="0.3">
      <c r="A475" s="11">
        <v>1</v>
      </c>
      <c r="B475" s="11"/>
      <c r="C475" s="11"/>
      <c r="D475" s="13" t="s">
        <v>31</v>
      </c>
      <c r="E475" s="13">
        <v>3.12</v>
      </c>
      <c r="F475" s="13">
        <v>3.13</v>
      </c>
      <c r="G475" s="13">
        <f t="shared" si="14"/>
        <v>9.9999999999997868E-3</v>
      </c>
      <c r="H475" s="13">
        <v>0.63</v>
      </c>
      <c r="I475" s="13">
        <v>0.63</v>
      </c>
      <c r="J475" s="13">
        <f t="shared" si="15"/>
        <v>0</v>
      </c>
      <c r="K475" s="13"/>
      <c r="L475" s="13"/>
      <c r="M475" s="13"/>
      <c r="N475" s="13"/>
      <c r="O475" s="13"/>
    </row>
    <row r="476" spans="1:15" x14ac:dyDescent="0.3">
      <c r="A476" s="11">
        <v>0</v>
      </c>
      <c r="B476" s="11"/>
      <c r="C476" s="11"/>
      <c r="D476" s="13" t="s">
        <v>32</v>
      </c>
      <c r="E476" s="13">
        <v>0</v>
      </c>
      <c r="F476" s="13">
        <v>0</v>
      </c>
      <c r="G476" s="13">
        <f t="shared" si="14"/>
        <v>0</v>
      </c>
      <c r="H476" s="13">
        <v>0.69</v>
      </c>
      <c r="I476" s="13">
        <v>0.67</v>
      </c>
      <c r="J476" s="13">
        <f t="shared" si="15"/>
        <v>-1.9999999999999907E-2</v>
      </c>
      <c r="K476" s="13"/>
      <c r="L476" s="13"/>
      <c r="M476" s="13"/>
      <c r="N476" s="13"/>
      <c r="O476" s="13"/>
    </row>
    <row r="477" spans="1:15" x14ac:dyDescent="0.3">
      <c r="A477" s="11">
        <v>1</v>
      </c>
      <c r="B477" s="11"/>
      <c r="C477" s="11"/>
      <c r="D477" s="13" t="s">
        <v>33</v>
      </c>
      <c r="E477" s="13">
        <v>0.99</v>
      </c>
      <c r="F477" s="13">
        <v>0.94</v>
      </c>
      <c r="G477" s="13">
        <f t="shared" si="14"/>
        <v>-5.0000000000000044E-2</v>
      </c>
      <c r="H477" s="13">
        <v>-0.6</v>
      </c>
      <c r="I477" s="13">
        <v>-0.61</v>
      </c>
      <c r="J477" s="13">
        <f t="shared" si="15"/>
        <v>1.0000000000000009E-2</v>
      </c>
      <c r="K477" s="13"/>
      <c r="L477" s="13"/>
      <c r="M477" s="13"/>
      <c r="N477" s="13"/>
      <c r="O477" s="13"/>
    </row>
    <row r="478" spans="1:15" x14ac:dyDescent="0.3">
      <c r="A478" s="11">
        <v>2</v>
      </c>
      <c r="B478" s="11"/>
      <c r="C478" s="11"/>
      <c r="D478" s="13" t="s">
        <v>33</v>
      </c>
      <c r="E478" s="13">
        <v>5.47</v>
      </c>
      <c r="F478" s="13">
        <v>5.44</v>
      </c>
      <c r="G478" s="13">
        <f t="shared" si="14"/>
        <v>-2.9999999999999361E-2</v>
      </c>
      <c r="H478" s="13">
        <v>-0.57999999999999996</v>
      </c>
      <c r="I478" s="13">
        <v>-0.57999999999999996</v>
      </c>
      <c r="J478" s="13">
        <f t="shared" si="15"/>
        <v>0</v>
      </c>
      <c r="K478" s="13"/>
      <c r="L478" s="13"/>
      <c r="M478" s="13"/>
      <c r="N478" s="13"/>
      <c r="O478" s="13"/>
    </row>
    <row r="479" spans="1:15" x14ac:dyDescent="0.3">
      <c r="A479" s="11">
        <v>3</v>
      </c>
      <c r="B479" s="11"/>
      <c r="C479" s="11"/>
      <c r="D479" s="13" t="s">
        <v>33</v>
      </c>
      <c r="E479" s="13">
        <v>5.73</v>
      </c>
      <c r="F479" s="13">
        <v>5.74</v>
      </c>
      <c r="G479" s="13">
        <f t="shared" si="14"/>
        <v>9.9999999999997868E-3</v>
      </c>
      <c r="H479" s="13">
        <v>-0.2</v>
      </c>
      <c r="I479" s="13">
        <v>-0.21</v>
      </c>
      <c r="J479" s="13">
        <f t="shared" si="15"/>
        <v>9.9999999999999811E-3</v>
      </c>
      <c r="K479" s="13"/>
      <c r="L479" s="13"/>
      <c r="M479" s="13"/>
      <c r="N479" s="13"/>
      <c r="O479" s="13"/>
    </row>
    <row r="480" spans="1:15" x14ac:dyDescent="0.3">
      <c r="A480" s="11">
        <v>4</v>
      </c>
      <c r="B480" s="11"/>
      <c r="C480" s="11"/>
      <c r="D480" s="13" t="s">
        <v>33</v>
      </c>
      <c r="E480" s="13">
        <v>5.69</v>
      </c>
      <c r="F480" s="13">
        <v>5.72</v>
      </c>
      <c r="G480" s="13">
        <f t="shared" si="14"/>
        <v>2.9999999999999361E-2</v>
      </c>
      <c r="H480" s="13">
        <v>-0.28000000000000003</v>
      </c>
      <c r="I480" s="13">
        <v>-0.26</v>
      </c>
      <c r="J480" s="13">
        <f t="shared" si="15"/>
        <v>-2.0000000000000018E-2</v>
      </c>
      <c r="K480" s="13"/>
      <c r="L480" s="13"/>
      <c r="M480" s="13"/>
      <c r="N480" s="13"/>
      <c r="O480" s="13"/>
    </row>
    <row r="481" spans="1:15" x14ac:dyDescent="0.3">
      <c r="A481" s="11">
        <v>5</v>
      </c>
      <c r="B481" s="11"/>
      <c r="C481" s="11"/>
      <c r="D481" s="13" t="s">
        <v>33</v>
      </c>
      <c r="E481" s="13">
        <v>3.77</v>
      </c>
      <c r="F481" s="13">
        <v>3.77</v>
      </c>
      <c r="G481" s="13">
        <f t="shared" si="14"/>
        <v>0</v>
      </c>
      <c r="H481" s="13">
        <v>-0.28999999999999998</v>
      </c>
      <c r="I481" s="13">
        <v>-0.28999999999999998</v>
      </c>
      <c r="J481" s="13">
        <f t="shared" si="15"/>
        <v>0</v>
      </c>
      <c r="K481" s="13"/>
      <c r="L481" s="13"/>
      <c r="M481" s="13"/>
      <c r="N481" s="13"/>
      <c r="O481" s="13"/>
    </row>
    <row r="482" spans="1:15" x14ac:dyDescent="0.3">
      <c r="A482" s="14">
        <v>5</v>
      </c>
      <c r="B482" s="14">
        <v>0.95</v>
      </c>
      <c r="C482" s="15">
        <v>760</v>
      </c>
      <c r="D482" s="16" t="s">
        <v>31</v>
      </c>
      <c r="E482" s="16">
        <v>4.05</v>
      </c>
      <c r="F482" s="16">
        <v>4.0199999999999996</v>
      </c>
      <c r="G482" s="16">
        <f t="shared" si="14"/>
        <v>-3.0000000000000249E-2</v>
      </c>
      <c r="H482" s="16">
        <v>-0.39</v>
      </c>
      <c r="I482" s="16">
        <v>-0.39</v>
      </c>
      <c r="J482" s="16">
        <f t="shared" si="15"/>
        <v>0</v>
      </c>
      <c r="K482" s="16">
        <v>2.95</v>
      </c>
      <c r="L482" s="16">
        <v>17.170000000000002</v>
      </c>
      <c r="M482" s="16">
        <v>6.05</v>
      </c>
      <c r="N482" s="16">
        <v>5.56</v>
      </c>
      <c r="O482" s="16"/>
    </row>
    <row r="483" spans="1:15" x14ac:dyDescent="0.3">
      <c r="A483" s="14">
        <v>4</v>
      </c>
      <c r="B483" s="14"/>
      <c r="C483" s="14"/>
      <c r="D483" s="16" t="s">
        <v>31</v>
      </c>
      <c r="E483" s="16">
        <v>6.05</v>
      </c>
      <c r="F483" s="16">
        <v>6.09</v>
      </c>
      <c r="G483" s="16">
        <f t="shared" si="14"/>
        <v>4.0000000000000036E-2</v>
      </c>
      <c r="H483" s="16">
        <v>-0.43</v>
      </c>
      <c r="I483" s="16">
        <v>-0.42</v>
      </c>
      <c r="J483" s="16">
        <f t="shared" si="15"/>
        <v>-1.0000000000000009E-2</v>
      </c>
      <c r="K483" s="16"/>
      <c r="L483" s="16"/>
      <c r="M483" s="16"/>
      <c r="N483" s="16"/>
      <c r="O483" s="16"/>
    </row>
    <row r="484" spans="1:15" x14ac:dyDescent="0.3">
      <c r="A484" s="14">
        <v>3</v>
      </c>
      <c r="B484" s="14"/>
      <c r="C484" s="14"/>
      <c r="D484" s="16" t="s">
        <v>31</v>
      </c>
      <c r="E484" s="16">
        <v>5.75</v>
      </c>
      <c r="F484" s="16">
        <v>5.74</v>
      </c>
      <c r="G484" s="16">
        <f t="shared" si="14"/>
        <v>-9.9999999999997868E-3</v>
      </c>
      <c r="H484" s="16">
        <v>-0.72</v>
      </c>
      <c r="I484" s="16">
        <v>-0.72</v>
      </c>
      <c r="J484" s="16">
        <f t="shared" si="15"/>
        <v>0</v>
      </c>
      <c r="K484" s="16"/>
      <c r="L484" s="16"/>
      <c r="M484" s="16"/>
      <c r="N484" s="16"/>
      <c r="O484" s="16"/>
    </row>
    <row r="485" spans="1:15" x14ac:dyDescent="0.3">
      <c r="A485" s="14">
        <v>2</v>
      </c>
      <c r="B485" s="14"/>
      <c r="C485" s="14"/>
      <c r="D485" s="16" t="s">
        <v>31</v>
      </c>
      <c r="E485" s="16">
        <v>2.98</v>
      </c>
      <c r="F485" s="16">
        <v>2.96</v>
      </c>
      <c r="G485" s="16">
        <f t="shared" si="14"/>
        <v>-2.0000000000000018E-2</v>
      </c>
      <c r="H485" s="16">
        <v>-0.67</v>
      </c>
      <c r="I485" s="16">
        <v>-0.68</v>
      </c>
      <c r="J485" s="16">
        <f t="shared" si="15"/>
        <v>1.0000000000000009E-2</v>
      </c>
      <c r="K485" s="16"/>
      <c r="L485" s="16"/>
      <c r="M485" s="16"/>
      <c r="N485" s="16"/>
      <c r="O485" s="16"/>
    </row>
    <row r="486" spans="1:15" x14ac:dyDescent="0.3">
      <c r="A486" s="14">
        <v>1</v>
      </c>
      <c r="B486" s="14"/>
      <c r="C486" s="14"/>
      <c r="D486" s="16" t="s">
        <v>31</v>
      </c>
      <c r="E486" s="16">
        <v>2</v>
      </c>
      <c r="F486" s="16">
        <v>2.0299999999999998</v>
      </c>
      <c r="G486" s="16">
        <f t="shared" si="14"/>
        <v>2.9999999999999805E-2</v>
      </c>
      <c r="H486" s="16">
        <v>0.72</v>
      </c>
      <c r="I486" s="16">
        <v>0.72</v>
      </c>
      <c r="J486" s="16">
        <f t="shared" si="15"/>
        <v>0</v>
      </c>
      <c r="K486" s="16"/>
      <c r="L486" s="16"/>
      <c r="M486" s="16"/>
      <c r="N486" s="16"/>
      <c r="O486" s="16"/>
    </row>
    <row r="487" spans="1:15" x14ac:dyDescent="0.3">
      <c r="A487" s="14">
        <v>0</v>
      </c>
      <c r="B487" s="14"/>
      <c r="C487" s="14"/>
      <c r="D487" s="16" t="s">
        <v>32</v>
      </c>
      <c r="E487" s="16">
        <v>0</v>
      </c>
      <c r="F487" s="16">
        <v>0</v>
      </c>
      <c r="G487" s="16">
        <f t="shared" si="14"/>
        <v>0</v>
      </c>
      <c r="H487" s="16">
        <v>0.78</v>
      </c>
      <c r="I487" s="16">
        <v>0.78</v>
      </c>
      <c r="J487" s="16">
        <f t="shared" si="15"/>
        <v>0</v>
      </c>
      <c r="K487" s="16"/>
      <c r="L487" s="16"/>
      <c r="M487" s="16"/>
      <c r="N487" s="16"/>
      <c r="O487" s="16"/>
    </row>
    <row r="488" spans="1:15" x14ac:dyDescent="0.3">
      <c r="A488" s="14">
        <v>1</v>
      </c>
      <c r="B488" s="14"/>
      <c r="C488" s="14"/>
      <c r="D488" s="16" t="s">
        <v>33</v>
      </c>
      <c r="E488" s="16">
        <v>2.36</v>
      </c>
      <c r="F488" s="16">
        <v>2.37</v>
      </c>
      <c r="G488" s="16">
        <f t="shared" si="14"/>
        <v>1.0000000000000231E-2</v>
      </c>
      <c r="H488" s="16">
        <v>0.62</v>
      </c>
      <c r="I488" s="16">
        <v>0.6</v>
      </c>
      <c r="J488" s="16">
        <f t="shared" si="15"/>
        <v>-2.0000000000000018E-2</v>
      </c>
      <c r="K488" s="16"/>
      <c r="L488" s="16"/>
      <c r="M488" s="16"/>
      <c r="N488" s="16"/>
      <c r="O488" s="16"/>
    </row>
    <row r="489" spans="1:15" x14ac:dyDescent="0.3">
      <c r="A489" s="14">
        <v>2</v>
      </c>
      <c r="B489" s="14"/>
      <c r="C489" s="14"/>
      <c r="D489" s="16" t="s">
        <v>33</v>
      </c>
      <c r="E489" s="16">
        <v>2.9</v>
      </c>
      <c r="F489" s="16">
        <v>2.92</v>
      </c>
      <c r="G489" s="16">
        <f t="shared" si="14"/>
        <v>2.0000000000000018E-2</v>
      </c>
      <c r="H489" s="16">
        <v>-0.38</v>
      </c>
      <c r="I489" s="16">
        <v>-0.39</v>
      </c>
      <c r="J489" s="16">
        <f t="shared" si="15"/>
        <v>1.0000000000000009E-2</v>
      </c>
      <c r="K489" s="16"/>
      <c r="L489" s="16"/>
      <c r="M489" s="16"/>
      <c r="N489" s="16"/>
      <c r="O489" s="16"/>
    </row>
    <row r="490" spans="1:15" x14ac:dyDescent="0.3">
      <c r="A490" s="14">
        <v>3</v>
      </c>
      <c r="B490" s="14"/>
      <c r="C490" s="14"/>
      <c r="D490" s="16" t="s">
        <v>33</v>
      </c>
      <c r="E490" s="16">
        <v>5.26</v>
      </c>
      <c r="F490" s="16">
        <v>5.22</v>
      </c>
      <c r="G490" s="16">
        <f t="shared" si="14"/>
        <v>-4.0000000000000036E-2</v>
      </c>
      <c r="H490" s="16">
        <v>-0.4</v>
      </c>
      <c r="I490" s="16">
        <v>-0.41</v>
      </c>
      <c r="J490" s="16">
        <f t="shared" si="15"/>
        <v>9.9999999999999534E-3</v>
      </c>
      <c r="K490" s="16"/>
      <c r="L490" s="16"/>
      <c r="M490" s="16"/>
      <c r="N490" s="16"/>
      <c r="O490" s="16"/>
    </row>
    <row r="491" spans="1:15" x14ac:dyDescent="0.3">
      <c r="A491" s="14">
        <v>4</v>
      </c>
      <c r="B491" s="14"/>
      <c r="C491" s="14"/>
      <c r="D491" s="16" t="s">
        <v>33</v>
      </c>
      <c r="E491" s="16">
        <v>5.56</v>
      </c>
      <c r="F491" s="16">
        <v>5.61</v>
      </c>
      <c r="G491" s="16">
        <f t="shared" si="14"/>
        <v>5.0000000000000711E-2</v>
      </c>
      <c r="H491" s="16">
        <v>-0.1</v>
      </c>
      <c r="I491" s="16">
        <v>-0.11</v>
      </c>
      <c r="J491" s="16">
        <f t="shared" si="15"/>
        <v>9.999999999999995E-3</v>
      </c>
      <c r="K491" s="16"/>
      <c r="L491" s="16"/>
      <c r="M491" s="16"/>
      <c r="N491" s="16"/>
      <c r="O491" s="16"/>
    </row>
    <row r="492" spans="1:15" x14ac:dyDescent="0.3">
      <c r="A492" s="14">
        <v>5</v>
      </c>
      <c r="B492" s="14"/>
      <c r="C492" s="14"/>
      <c r="D492" s="16" t="s">
        <v>33</v>
      </c>
      <c r="E492" s="16">
        <v>3.56</v>
      </c>
      <c r="F492" s="16">
        <v>3.57</v>
      </c>
      <c r="G492" s="16">
        <f t="shared" si="14"/>
        <v>9.9999999999997868E-3</v>
      </c>
      <c r="H492" s="16">
        <v>-0.09</v>
      </c>
      <c r="I492" s="16">
        <v>-0.1</v>
      </c>
      <c r="J492" s="16">
        <f t="shared" si="15"/>
        <v>1.0000000000000009E-2</v>
      </c>
      <c r="K492" s="16"/>
      <c r="L492" s="16"/>
      <c r="M492" s="16"/>
      <c r="N492" s="16"/>
      <c r="O492" s="16"/>
    </row>
    <row r="493" spans="1:15" x14ac:dyDescent="0.3">
      <c r="A493" s="11">
        <v>5</v>
      </c>
      <c r="B493" s="11">
        <v>2.23</v>
      </c>
      <c r="C493" s="12">
        <v>780</v>
      </c>
      <c r="D493" s="13" t="s">
        <v>31</v>
      </c>
      <c r="E493" s="13">
        <v>3.22</v>
      </c>
      <c r="F493" s="13">
        <v>3.24</v>
      </c>
      <c r="G493" s="13">
        <f t="shared" si="14"/>
        <v>2.0000000000000018E-2</v>
      </c>
      <c r="H493" s="13">
        <v>-0.19</v>
      </c>
      <c r="I493" s="13">
        <v>-0.2</v>
      </c>
      <c r="J493" s="13">
        <f t="shared" si="15"/>
        <v>1.0000000000000009E-2</v>
      </c>
      <c r="K493" s="13">
        <v>3.89</v>
      </c>
      <c r="L493" s="13">
        <v>14.15</v>
      </c>
      <c r="M493" s="13">
        <v>4.93</v>
      </c>
      <c r="N493" s="13">
        <v>3.93</v>
      </c>
      <c r="O493" s="13"/>
    </row>
    <row r="494" spans="1:15" x14ac:dyDescent="0.3">
      <c r="A494" s="11">
        <v>4</v>
      </c>
      <c r="B494" s="11"/>
      <c r="C494" s="11"/>
      <c r="D494" s="13" t="s">
        <v>31</v>
      </c>
      <c r="E494" s="13">
        <v>4.62</v>
      </c>
      <c r="F494" s="13">
        <v>4.59</v>
      </c>
      <c r="G494" s="13">
        <f t="shared" si="14"/>
        <v>-3.0000000000000249E-2</v>
      </c>
      <c r="H494" s="13">
        <v>-0.19</v>
      </c>
      <c r="I494" s="13">
        <v>-0.19</v>
      </c>
      <c r="J494" s="13">
        <f t="shared" si="15"/>
        <v>0</v>
      </c>
      <c r="K494" s="13"/>
      <c r="L494" s="13"/>
      <c r="M494" s="13"/>
      <c r="N494" s="13"/>
      <c r="O494" s="13"/>
    </row>
    <row r="495" spans="1:15" x14ac:dyDescent="0.3">
      <c r="A495" s="11">
        <v>3</v>
      </c>
      <c r="B495" s="11"/>
      <c r="C495" s="11"/>
      <c r="D495" s="13" t="s">
        <v>31</v>
      </c>
      <c r="E495" s="13">
        <v>4.93</v>
      </c>
      <c r="F495" s="13">
        <v>4.8899999999999997</v>
      </c>
      <c r="G495" s="13">
        <f t="shared" si="14"/>
        <v>-4.0000000000000036E-2</v>
      </c>
      <c r="H495" s="13">
        <v>0.32</v>
      </c>
      <c r="I495" s="13">
        <v>0.32</v>
      </c>
      <c r="J495" s="13">
        <f t="shared" si="15"/>
        <v>0</v>
      </c>
      <c r="K495" s="13"/>
      <c r="L495" s="13"/>
      <c r="M495" s="13"/>
      <c r="N495" s="13"/>
      <c r="O495" s="13"/>
    </row>
    <row r="496" spans="1:15" x14ac:dyDescent="0.3">
      <c r="A496" s="11">
        <v>2</v>
      </c>
      <c r="B496" s="11"/>
      <c r="C496" s="11"/>
      <c r="D496" s="13" t="s">
        <v>31</v>
      </c>
      <c r="E496" s="13">
        <v>4.7699999999999996</v>
      </c>
      <c r="F496" s="13">
        <v>4.79</v>
      </c>
      <c r="G496" s="13">
        <f t="shared" si="14"/>
        <v>2.0000000000000462E-2</v>
      </c>
      <c r="H496" s="13">
        <v>-0.23</v>
      </c>
      <c r="I496" s="13">
        <v>-0.23</v>
      </c>
      <c r="J496" s="13">
        <f t="shared" si="15"/>
        <v>0</v>
      </c>
      <c r="K496" s="13"/>
      <c r="L496" s="13"/>
      <c r="M496" s="13"/>
      <c r="N496" s="13"/>
      <c r="O496" s="13"/>
    </row>
    <row r="497" spans="1:15" x14ac:dyDescent="0.3">
      <c r="A497" s="11">
        <v>1</v>
      </c>
      <c r="B497" s="11"/>
      <c r="C497" s="11"/>
      <c r="D497" s="13" t="s">
        <v>31</v>
      </c>
      <c r="E497" s="13">
        <v>4.62</v>
      </c>
      <c r="F497" s="13">
        <v>4.6100000000000003</v>
      </c>
      <c r="G497" s="13">
        <f t="shared" si="14"/>
        <v>-9.9999999999997868E-3</v>
      </c>
      <c r="H497" s="13">
        <v>-0.49</v>
      </c>
      <c r="I497" s="13">
        <v>-0.5</v>
      </c>
      <c r="J497" s="13">
        <f t="shared" si="15"/>
        <v>1.0000000000000009E-2</v>
      </c>
      <c r="K497" s="13"/>
      <c r="L497" s="13"/>
      <c r="M497" s="13"/>
      <c r="N497" s="13"/>
      <c r="O497" s="13"/>
    </row>
    <row r="498" spans="1:15" x14ac:dyDescent="0.3">
      <c r="A498" s="11">
        <v>0</v>
      </c>
      <c r="B498" s="11"/>
      <c r="C498" s="11"/>
      <c r="D498" s="13" t="s">
        <v>32</v>
      </c>
      <c r="E498" s="13">
        <v>0</v>
      </c>
      <c r="F498" s="13">
        <v>0</v>
      </c>
      <c r="G498" s="13">
        <f t="shared" si="14"/>
        <v>0</v>
      </c>
      <c r="H498" s="13">
        <v>-0.5</v>
      </c>
      <c r="I498" s="13">
        <v>-0.49</v>
      </c>
      <c r="J498" s="13">
        <f t="shared" si="15"/>
        <v>-1.0000000000000009E-2</v>
      </c>
      <c r="K498" s="13"/>
      <c r="L498" s="13"/>
      <c r="M498" s="13"/>
      <c r="N498" s="13"/>
      <c r="O498" s="13"/>
    </row>
    <row r="499" spans="1:15" x14ac:dyDescent="0.3">
      <c r="A499" s="11">
        <v>1</v>
      </c>
      <c r="B499" s="11"/>
      <c r="C499" s="11"/>
      <c r="D499" s="13" t="s">
        <v>33</v>
      </c>
      <c r="E499" s="13">
        <v>0.9</v>
      </c>
      <c r="F499" s="13">
        <v>0.87</v>
      </c>
      <c r="G499" s="13">
        <f t="shared" si="14"/>
        <v>-3.0000000000000027E-2</v>
      </c>
      <c r="H499" s="13">
        <v>0.69</v>
      </c>
      <c r="I499" s="13">
        <v>0.67</v>
      </c>
      <c r="J499" s="13">
        <f t="shared" si="15"/>
        <v>-1.9999999999999907E-2</v>
      </c>
      <c r="K499" s="13"/>
      <c r="L499" s="13"/>
      <c r="M499" s="13"/>
      <c r="N499" s="13"/>
      <c r="O499" s="13"/>
    </row>
    <row r="500" spans="1:15" x14ac:dyDescent="0.3">
      <c r="A500" s="11">
        <v>2</v>
      </c>
      <c r="B500" s="11"/>
      <c r="C500" s="11"/>
      <c r="D500" s="13" t="s">
        <v>33</v>
      </c>
      <c r="E500" s="13">
        <v>3.63</v>
      </c>
      <c r="F500" s="13">
        <v>3.67</v>
      </c>
      <c r="G500" s="13">
        <f t="shared" si="14"/>
        <v>4.0000000000000036E-2</v>
      </c>
      <c r="H500" s="13">
        <v>0.69</v>
      </c>
      <c r="I500" s="13">
        <v>0.67</v>
      </c>
      <c r="J500" s="13">
        <f t="shared" si="15"/>
        <v>-1.9999999999999907E-2</v>
      </c>
      <c r="K500" s="13"/>
      <c r="L500" s="13"/>
      <c r="M500" s="13"/>
      <c r="N500" s="13"/>
      <c r="O500" s="13"/>
    </row>
    <row r="501" spans="1:15" x14ac:dyDescent="0.3">
      <c r="A501" s="11">
        <v>3</v>
      </c>
      <c r="B501" s="11"/>
      <c r="C501" s="11"/>
      <c r="D501" s="13" t="s">
        <v>33</v>
      </c>
      <c r="E501" s="13">
        <v>3.93</v>
      </c>
      <c r="F501" s="13">
        <v>3.93</v>
      </c>
      <c r="G501" s="13">
        <f t="shared" si="14"/>
        <v>0</v>
      </c>
      <c r="H501" s="13">
        <v>0.98</v>
      </c>
      <c r="I501" s="13">
        <v>0.99</v>
      </c>
      <c r="J501" s="13">
        <f t="shared" si="15"/>
        <v>1.0000000000000009E-2</v>
      </c>
      <c r="K501" s="13"/>
      <c r="L501" s="13"/>
      <c r="M501" s="13"/>
      <c r="N501" s="13"/>
      <c r="O501" s="13"/>
    </row>
    <row r="502" spans="1:15" x14ac:dyDescent="0.3">
      <c r="A502" s="11">
        <v>4</v>
      </c>
      <c r="B502" s="11"/>
      <c r="C502" s="11"/>
      <c r="D502" s="13" t="s">
        <v>33</v>
      </c>
      <c r="E502" s="13">
        <v>1.93</v>
      </c>
      <c r="F502" s="13">
        <v>1.96</v>
      </c>
      <c r="G502" s="13">
        <f t="shared" si="14"/>
        <v>3.0000000000000027E-2</v>
      </c>
      <c r="H502" s="13">
        <v>0.99</v>
      </c>
      <c r="I502" s="13">
        <v>1</v>
      </c>
      <c r="J502" s="13">
        <f t="shared" si="15"/>
        <v>1.0000000000000009E-2</v>
      </c>
      <c r="K502" s="13"/>
      <c r="L502" s="13"/>
      <c r="M502" s="13"/>
      <c r="N502" s="13"/>
      <c r="O502" s="13"/>
    </row>
    <row r="503" spans="1:15" x14ac:dyDescent="0.3">
      <c r="A503" s="14">
        <v>5</v>
      </c>
      <c r="B503" s="14">
        <v>1.1299999999999999</v>
      </c>
      <c r="C503" s="15">
        <v>800</v>
      </c>
      <c r="D503" s="16" t="s">
        <v>31</v>
      </c>
      <c r="E503" s="16">
        <v>2.04</v>
      </c>
      <c r="F503" s="16">
        <v>2.02</v>
      </c>
      <c r="G503" s="16">
        <f t="shared" si="14"/>
        <v>-2.0000000000000018E-2</v>
      </c>
      <c r="H503" s="16">
        <v>0.91</v>
      </c>
      <c r="I503" s="16">
        <v>0.91</v>
      </c>
      <c r="J503" s="16">
        <f t="shared" si="15"/>
        <v>0</v>
      </c>
      <c r="K503" s="16">
        <v>0.54</v>
      </c>
      <c r="L503" s="16">
        <v>14.21</v>
      </c>
      <c r="M503" s="16">
        <v>4.04</v>
      </c>
      <c r="N503" s="16">
        <v>5.34</v>
      </c>
      <c r="O503" s="16"/>
    </row>
    <row r="504" spans="1:15" x14ac:dyDescent="0.3">
      <c r="A504" s="14">
        <v>4</v>
      </c>
      <c r="B504" s="14"/>
      <c r="C504" s="14"/>
      <c r="D504" s="16" t="s">
        <v>31</v>
      </c>
      <c r="E504" s="16">
        <v>3.53</v>
      </c>
      <c r="F504" s="16">
        <v>3.54</v>
      </c>
      <c r="G504" s="16">
        <f t="shared" si="14"/>
        <v>1.0000000000000231E-2</v>
      </c>
      <c r="H504" s="16">
        <v>0.91</v>
      </c>
      <c r="I504" s="16">
        <v>0.92</v>
      </c>
      <c r="J504" s="16">
        <f t="shared" si="15"/>
        <v>1.0000000000000009E-2</v>
      </c>
      <c r="K504" s="16"/>
      <c r="L504" s="16"/>
      <c r="M504" s="16"/>
      <c r="N504" s="16"/>
      <c r="O504" s="16"/>
    </row>
    <row r="505" spans="1:15" x14ac:dyDescent="0.3">
      <c r="A505" s="14">
        <v>3</v>
      </c>
      <c r="B505" s="14"/>
      <c r="C505" s="14"/>
      <c r="D505" s="16" t="s">
        <v>31</v>
      </c>
      <c r="E505" s="16">
        <v>4.04</v>
      </c>
      <c r="F505" s="16">
        <v>4.0599999999999996</v>
      </c>
      <c r="G505" s="16">
        <f t="shared" si="14"/>
        <v>1.9999999999999574E-2</v>
      </c>
      <c r="H505" s="16">
        <v>0.92</v>
      </c>
      <c r="I505" s="16">
        <v>0.93</v>
      </c>
      <c r="J505" s="16">
        <f t="shared" si="15"/>
        <v>1.0000000000000009E-2</v>
      </c>
      <c r="K505" s="16"/>
      <c r="L505" s="16"/>
      <c r="M505" s="16"/>
      <c r="N505" s="16"/>
      <c r="O505" s="16"/>
    </row>
    <row r="506" spans="1:15" x14ac:dyDescent="0.3">
      <c r="A506" s="14">
        <v>2</v>
      </c>
      <c r="B506" s="14"/>
      <c r="C506" s="14"/>
      <c r="D506" s="16" t="s">
        <v>31</v>
      </c>
      <c r="E506" s="16">
        <v>3.74</v>
      </c>
      <c r="F506" s="16">
        <v>3.77</v>
      </c>
      <c r="G506" s="16">
        <f t="shared" si="14"/>
        <v>2.9999999999999805E-2</v>
      </c>
      <c r="H506" s="16">
        <v>0.62</v>
      </c>
      <c r="I506" s="16">
        <v>0.61</v>
      </c>
      <c r="J506" s="16">
        <f t="shared" si="15"/>
        <v>-1.0000000000000009E-2</v>
      </c>
      <c r="K506" s="16"/>
      <c r="L506" s="16"/>
      <c r="M506" s="16"/>
      <c r="N506" s="16"/>
      <c r="O506" s="16"/>
    </row>
    <row r="507" spans="1:15" x14ac:dyDescent="0.3">
      <c r="A507" s="14">
        <v>1</v>
      </c>
      <c r="B507" s="14"/>
      <c r="C507" s="14"/>
      <c r="D507" s="16" t="s">
        <v>31</v>
      </c>
      <c r="E507" s="16">
        <v>3.53</v>
      </c>
      <c r="F507" s="16">
        <v>3.53</v>
      </c>
      <c r="G507" s="16">
        <f t="shared" si="14"/>
        <v>0</v>
      </c>
      <c r="H507" s="16">
        <v>0.61</v>
      </c>
      <c r="I507" s="16">
        <v>0.61</v>
      </c>
      <c r="J507" s="16">
        <f t="shared" si="15"/>
        <v>0</v>
      </c>
      <c r="K507" s="16"/>
      <c r="L507" s="16"/>
      <c r="M507" s="16"/>
      <c r="N507" s="16"/>
      <c r="O507" s="16"/>
    </row>
    <row r="508" spans="1:15" x14ac:dyDescent="0.3">
      <c r="A508" s="14">
        <v>0</v>
      </c>
      <c r="B508" s="14"/>
      <c r="C508" s="14"/>
      <c r="D508" s="16" t="s">
        <v>32</v>
      </c>
      <c r="E508" s="16">
        <v>0</v>
      </c>
      <c r="F508" s="16">
        <v>0</v>
      </c>
      <c r="G508" s="16">
        <f t="shared" si="14"/>
        <v>0</v>
      </c>
      <c r="H508" s="16">
        <v>0.6</v>
      </c>
      <c r="I508" s="16">
        <v>0.6</v>
      </c>
      <c r="J508" s="16">
        <f t="shared" si="15"/>
        <v>0</v>
      </c>
      <c r="K508" s="16"/>
      <c r="L508" s="16"/>
      <c r="M508" s="16"/>
      <c r="N508" s="16"/>
      <c r="O508" s="16"/>
    </row>
    <row r="509" spans="1:15" x14ac:dyDescent="0.3">
      <c r="A509" s="14">
        <v>1</v>
      </c>
      <c r="B509" s="14"/>
      <c r="C509" s="14"/>
      <c r="D509" s="16" t="s">
        <v>33</v>
      </c>
      <c r="E509" s="16">
        <v>2.91</v>
      </c>
      <c r="F509" s="16">
        <v>2.89</v>
      </c>
      <c r="G509" s="16">
        <f t="shared" si="14"/>
        <v>-2.0000000000000018E-2</v>
      </c>
      <c r="H509" s="16">
        <v>0.63</v>
      </c>
      <c r="I509" s="16">
        <v>0.63</v>
      </c>
      <c r="J509" s="16">
        <f t="shared" si="15"/>
        <v>0</v>
      </c>
      <c r="K509" s="16"/>
      <c r="L509" s="16"/>
      <c r="M509" s="16"/>
      <c r="N509" s="16"/>
      <c r="O509" s="16"/>
    </row>
    <row r="510" spans="1:15" x14ac:dyDescent="0.3">
      <c r="A510" s="14">
        <v>2</v>
      </c>
      <c r="B510" s="14"/>
      <c r="C510" s="14"/>
      <c r="D510" s="16" t="s">
        <v>33</v>
      </c>
      <c r="E510" s="16">
        <v>3.32</v>
      </c>
      <c r="F510" s="16">
        <v>3.31</v>
      </c>
      <c r="G510" s="16">
        <f t="shared" si="14"/>
        <v>-9.9999999999997868E-3</v>
      </c>
      <c r="H510" s="16">
        <v>-0.27</v>
      </c>
      <c r="I510" s="16">
        <v>-0.25</v>
      </c>
      <c r="J510" s="16">
        <f t="shared" si="15"/>
        <v>-2.0000000000000018E-2</v>
      </c>
      <c r="K510" s="16"/>
      <c r="L510" s="16"/>
      <c r="M510" s="16"/>
      <c r="N510" s="16"/>
      <c r="O510" s="16"/>
    </row>
    <row r="511" spans="1:15" x14ac:dyDescent="0.3">
      <c r="A511" s="14">
        <v>3</v>
      </c>
      <c r="B511" s="14"/>
      <c r="C511" s="14"/>
      <c r="D511" s="16" t="s">
        <v>33</v>
      </c>
      <c r="E511" s="16">
        <v>5.04</v>
      </c>
      <c r="F511" s="16">
        <v>5.04</v>
      </c>
      <c r="G511" s="16">
        <f t="shared" si="14"/>
        <v>0</v>
      </c>
      <c r="H511" s="16">
        <v>-0.26</v>
      </c>
      <c r="I511" s="16">
        <v>-0.26</v>
      </c>
      <c r="J511" s="16">
        <f t="shared" si="15"/>
        <v>0</v>
      </c>
      <c r="K511" s="16"/>
      <c r="L511" s="16"/>
      <c r="M511" s="16"/>
      <c r="N511" s="16"/>
      <c r="O511" s="16"/>
    </row>
    <row r="512" spans="1:15" x14ac:dyDescent="0.3">
      <c r="A512" s="14">
        <v>4</v>
      </c>
      <c r="B512" s="14"/>
      <c r="C512" s="14"/>
      <c r="D512" s="16" t="s">
        <v>33</v>
      </c>
      <c r="E512" s="16">
        <v>5.34</v>
      </c>
      <c r="F512" s="16">
        <v>5.34</v>
      </c>
      <c r="G512" s="16">
        <f t="shared" si="14"/>
        <v>0</v>
      </c>
      <c r="H512" s="16">
        <v>0.04</v>
      </c>
      <c r="I512" s="16">
        <v>0.02</v>
      </c>
      <c r="J512" s="16">
        <f t="shared" si="15"/>
        <v>-0.02</v>
      </c>
      <c r="K512" s="16"/>
      <c r="L512" s="16"/>
      <c r="M512" s="16"/>
      <c r="N512" s="16"/>
      <c r="O512" s="16"/>
    </row>
    <row r="513" spans="1:15" x14ac:dyDescent="0.3">
      <c r="A513" s="14">
        <v>5</v>
      </c>
      <c r="B513" s="14"/>
      <c r="C513" s="14"/>
      <c r="D513" s="16" t="s">
        <v>33</v>
      </c>
      <c r="E513" s="16">
        <v>3.34</v>
      </c>
      <c r="F513" s="16">
        <v>3.33</v>
      </c>
      <c r="G513" s="16">
        <f t="shared" si="14"/>
        <v>-9.9999999999997868E-3</v>
      </c>
      <c r="H513" s="16">
        <v>0.03</v>
      </c>
      <c r="I513" s="16">
        <v>0.02</v>
      </c>
      <c r="J513" s="16">
        <f t="shared" si="15"/>
        <v>-9.9999999999999985E-3</v>
      </c>
      <c r="K513" s="16"/>
      <c r="L513" s="16"/>
      <c r="M513" s="16"/>
      <c r="N513" s="16"/>
      <c r="O513" s="16"/>
    </row>
    <row r="514" spans="1:15" x14ac:dyDescent="0.3">
      <c r="A514" s="11">
        <v>6</v>
      </c>
      <c r="B514" s="11">
        <v>2.14</v>
      </c>
      <c r="C514" s="12">
        <v>820</v>
      </c>
      <c r="D514" s="13" t="s">
        <v>31</v>
      </c>
      <c r="E514" s="13">
        <v>2.13</v>
      </c>
      <c r="F514" s="13">
        <v>2.11</v>
      </c>
      <c r="G514" s="13">
        <f t="shared" si="14"/>
        <v>-2.0000000000000018E-2</v>
      </c>
      <c r="H514" s="13">
        <v>0.69</v>
      </c>
      <c r="I514" s="13">
        <v>0.67</v>
      </c>
      <c r="J514" s="13">
        <f t="shared" si="15"/>
        <v>-1.9999999999999907E-2</v>
      </c>
      <c r="K514" s="13">
        <v>4.0599999999999996</v>
      </c>
      <c r="L514" s="13">
        <v>13.44</v>
      </c>
      <c r="M514" s="13">
        <v>3.98</v>
      </c>
      <c r="N514" s="13">
        <v>4.0599999999999996</v>
      </c>
      <c r="O514" s="13"/>
    </row>
    <row r="515" spans="1:15" x14ac:dyDescent="0.3">
      <c r="A515" s="11">
        <v>5</v>
      </c>
      <c r="B515" s="11"/>
      <c r="C515" s="11"/>
      <c r="D515" s="13" t="s">
        <v>31</v>
      </c>
      <c r="E515" s="13">
        <v>2.25</v>
      </c>
      <c r="F515" s="13">
        <v>2.2999999999999998</v>
      </c>
      <c r="G515" s="13">
        <f t="shared" si="14"/>
        <v>4.9999999999999822E-2</v>
      </c>
      <c r="H515" s="13">
        <v>0.93</v>
      </c>
      <c r="I515" s="13">
        <v>0.92</v>
      </c>
      <c r="J515" s="13">
        <f t="shared" si="15"/>
        <v>-1.0000000000000009E-2</v>
      </c>
      <c r="K515" s="13"/>
      <c r="L515" s="13"/>
      <c r="M515" s="13"/>
      <c r="N515" s="13"/>
      <c r="O515" s="13"/>
    </row>
    <row r="516" spans="1:15" x14ac:dyDescent="0.3">
      <c r="A516" s="11">
        <v>4</v>
      </c>
      <c r="B516" s="11"/>
      <c r="C516" s="11"/>
      <c r="D516" s="13" t="s">
        <v>31</v>
      </c>
      <c r="E516" s="13">
        <v>3.98</v>
      </c>
      <c r="F516" s="13">
        <v>3.99</v>
      </c>
      <c r="G516" s="13">
        <f t="shared" si="14"/>
        <v>1.0000000000000231E-2</v>
      </c>
      <c r="H516" s="13">
        <v>0.94</v>
      </c>
      <c r="I516" s="13">
        <v>0.93</v>
      </c>
      <c r="J516" s="13">
        <f t="shared" si="15"/>
        <v>-9.9999999999998979E-3</v>
      </c>
      <c r="K516" s="13"/>
      <c r="L516" s="13"/>
      <c r="M516" s="13"/>
      <c r="N516" s="13"/>
      <c r="O516" s="13"/>
    </row>
    <row r="517" spans="1:15" x14ac:dyDescent="0.3">
      <c r="A517" s="11">
        <v>3</v>
      </c>
      <c r="B517" s="11"/>
      <c r="C517" s="11"/>
      <c r="D517" s="13" t="s">
        <v>31</v>
      </c>
      <c r="E517" s="13">
        <v>3.68</v>
      </c>
      <c r="F517" s="13">
        <v>3.72</v>
      </c>
      <c r="G517" s="13">
        <f t="shared" si="14"/>
        <v>4.0000000000000036E-2</v>
      </c>
      <c r="H517" s="13">
        <v>0.64</v>
      </c>
      <c r="I517" s="13">
        <v>0.63</v>
      </c>
      <c r="J517" s="13">
        <f t="shared" si="15"/>
        <v>-1.0000000000000009E-2</v>
      </c>
      <c r="K517" s="13"/>
      <c r="L517" s="13"/>
      <c r="M517" s="13"/>
      <c r="N517" s="13"/>
      <c r="O517" s="13"/>
    </row>
    <row r="518" spans="1:15" x14ac:dyDescent="0.3">
      <c r="A518" s="11">
        <v>2</v>
      </c>
      <c r="B518" s="11"/>
      <c r="C518" s="11"/>
      <c r="D518" s="13" t="s">
        <v>31</v>
      </c>
      <c r="E518" s="13">
        <v>2.25</v>
      </c>
      <c r="F518" s="13">
        <v>2.2799999999999998</v>
      </c>
      <c r="G518" s="13">
        <f t="shared" si="14"/>
        <v>2.9999999999999805E-2</v>
      </c>
      <c r="H518" s="13">
        <v>0.63</v>
      </c>
      <c r="I518" s="13">
        <v>0.62</v>
      </c>
      <c r="J518" s="13">
        <f t="shared" si="15"/>
        <v>-1.0000000000000009E-2</v>
      </c>
      <c r="K518" s="13"/>
      <c r="L518" s="13"/>
      <c r="M518" s="13"/>
      <c r="N518" s="13"/>
      <c r="O518" s="13"/>
    </row>
    <row r="519" spans="1:15" x14ac:dyDescent="0.3">
      <c r="A519" s="11">
        <v>1</v>
      </c>
      <c r="B519" s="11"/>
      <c r="C519" s="11"/>
      <c r="D519" s="13" t="s">
        <v>31</v>
      </c>
      <c r="E519" s="13">
        <v>1.8</v>
      </c>
      <c r="F519" s="13">
        <v>1.78</v>
      </c>
      <c r="G519" s="13">
        <f t="shared" si="14"/>
        <v>-2.0000000000000018E-2</v>
      </c>
      <c r="H519" s="13">
        <v>-0.33</v>
      </c>
      <c r="I519" s="13">
        <v>-0.35</v>
      </c>
      <c r="J519" s="13">
        <f t="shared" si="15"/>
        <v>1.9999999999999962E-2</v>
      </c>
      <c r="K519" s="13"/>
      <c r="L519" s="13"/>
      <c r="M519" s="13"/>
      <c r="N519" s="13"/>
      <c r="O519" s="13"/>
    </row>
    <row r="520" spans="1:15" x14ac:dyDescent="0.3">
      <c r="A520" s="11">
        <v>0</v>
      </c>
      <c r="B520" s="11"/>
      <c r="C520" s="11"/>
      <c r="D520" s="13" t="s">
        <v>32</v>
      </c>
      <c r="E520" s="13">
        <v>0</v>
      </c>
      <c r="F520" s="13">
        <v>0</v>
      </c>
      <c r="G520" s="13">
        <f t="shared" si="14"/>
        <v>0</v>
      </c>
      <c r="H520" s="13">
        <v>-0.42</v>
      </c>
      <c r="I520" s="13">
        <v>-0.42</v>
      </c>
      <c r="J520" s="13">
        <f t="shared" si="15"/>
        <v>0</v>
      </c>
      <c r="K520" s="13"/>
      <c r="L520" s="13"/>
      <c r="M520" s="13"/>
      <c r="N520" s="13"/>
      <c r="O520" s="13"/>
    </row>
    <row r="521" spans="1:15" x14ac:dyDescent="0.3">
      <c r="A521" s="11">
        <v>1</v>
      </c>
      <c r="B521" s="11"/>
      <c r="C521" s="11"/>
      <c r="D521" s="13" t="s">
        <v>33</v>
      </c>
      <c r="E521" s="13">
        <v>3.2</v>
      </c>
      <c r="F521" s="13">
        <v>3.2</v>
      </c>
      <c r="G521" s="13">
        <f t="shared" si="14"/>
        <v>0</v>
      </c>
      <c r="H521" s="13">
        <v>-0.35</v>
      </c>
      <c r="I521" s="13">
        <v>-0.35</v>
      </c>
      <c r="J521" s="13">
        <f t="shared" si="15"/>
        <v>0</v>
      </c>
      <c r="K521" s="13"/>
      <c r="L521" s="13"/>
      <c r="M521" s="13"/>
      <c r="N521" s="13"/>
      <c r="O521" s="13"/>
    </row>
    <row r="522" spans="1:15" x14ac:dyDescent="0.3">
      <c r="A522" s="11">
        <v>2</v>
      </c>
      <c r="B522" s="11"/>
      <c r="C522" s="11"/>
      <c r="D522" s="13" t="s">
        <v>33</v>
      </c>
      <c r="E522" s="13">
        <v>3.75</v>
      </c>
      <c r="F522" s="13">
        <v>3.7</v>
      </c>
      <c r="G522" s="13">
        <f t="shared" si="14"/>
        <v>-4.9999999999999822E-2</v>
      </c>
      <c r="H522" s="13">
        <v>0.59</v>
      </c>
      <c r="I522" s="13">
        <v>0.57999999999999996</v>
      </c>
      <c r="J522" s="13">
        <f t="shared" si="15"/>
        <v>-1.0000000000000009E-2</v>
      </c>
      <c r="K522" s="13"/>
      <c r="L522" s="13"/>
      <c r="M522" s="13"/>
      <c r="N522" s="13"/>
      <c r="O522" s="13"/>
    </row>
    <row r="523" spans="1:15" x14ac:dyDescent="0.3">
      <c r="A523" s="11">
        <v>3</v>
      </c>
      <c r="B523" s="11"/>
      <c r="C523" s="11"/>
      <c r="D523" s="13" t="s">
        <v>33</v>
      </c>
      <c r="E523" s="13">
        <v>3.76</v>
      </c>
      <c r="F523" s="13">
        <v>3.72</v>
      </c>
      <c r="G523" s="13">
        <f t="shared" si="14"/>
        <v>-3.9999999999999591E-2</v>
      </c>
      <c r="H523" s="13">
        <v>0.59</v>
      </c>
      <c r="I523" s="13">
        <v>0.57999999999999996</v>
      </c>
      <c r="J523" s="13">
        <f t="shared" si="15"/>
        <v>-1.0000000000000009E-2</v>
      </c>
      <c r="K523" s="13"/>
      <c r="L523" s="13"/>
      <c r="M523" s="13"/>
      <c r="N523" s="13"/>
      <c r="O523" s="13"/>
    </row>
    <row r="524" spans="1:15" x14ac:dyDescent="0.3">
      <c r="A524" s="11">
        <v>4</v>
      </c>
      <c r="B524" s="11"/>
      <c r="C524" s="11"/>
      <c r="D524" s="13" t="s">
        <v>33</v>
      </c>
      <c r="E524" s="13">
        <v>4.0599999999999996</v>
      </c>
      <c r="F524" s="13">
        <v>4.09</v>
      </c>
      <c r="G524" s="13">
        <f t="shared" si="14"/>
        <v>3.0000000000000249E-2</v>
      </c>
      <c r="H524" s="13">
        <v>0.89</v>
      </c>
      <c r="I524" s="13">
        <v>0.9</v>
      </c>
      <c r="J524" s="13">
        <f t="shared" si="15"/>
        <v>1.0000000000000009E-2</v>
      </c>
      <c r="K524" s="13"/>
      <c r="L524" s="13"/>
      <c r="M524" s="13"/>
      <c r="N524" s="13"/>
      <c r="O524" s="13"/>
    </row>
    <row r="525" spans="1:15" x14ac:dyDescent="0.3">
      <c r="A525" s="11">
        <v>5</v>
      </c>
      <c r="B525" s="11"/>
      <c r="C525" s="11"/>
      <c r="D525" s="13" t="s">
        <v>33</v>
      </c>
      <c r="E525" s="13">
        <v>3.75</v>
      </c>
      <c r="F525" s="13">
        <v>3.8</v>
      </c>
      <c r="G525" s="13">
        <f t="shared" si="14"/>
        <v>4.9999999999999822E-2</v>
      </c>
      <c r="H525" s="13">
        <v>0.89</v>
      </c>
      <c r="I525" s="13">
        <v>0.9</v>
      </c>
      <c r="J525" s="13">
        <f t="shared" si="15"/>
        <v>1.0000000000000009E-2</v>
      </c>
      <c r="K525" s="13"/>
      <c r="L525" s="13"/>
      <c r="M525" s="13"/>
      <c r="N525" s="13"/>
      <c r="O525" s="13"/>
    </row>
    <row r="526" spans="1:15" x14ac:dyDescent="0.3">
      <c r="A526" s="11">
        <v>6</v>
      </c>
      <c r="B526" s="11"/>
      <c r="C526" s="11"/>
      <c r="D526" s="13" t="s">
        <v>33</v>
      </c>
      <c r="E526" s="13">
        <v>3.2</v>
      </c>
      <c r="F526" s="13">
        <v>3.21</v>
      </c>
      <c r="G526" s="13">
        <f t="shared" si="14"/>
        <v>9.9999999999997868E-3</v>
      </c>
      <c r="H526" s="13">
        <v>-0.05</v>
      </c>
      <c r="I526" s="13">
        <v>-0.05</v>
      </c>
      <c r="J526" s="13">
        <f t="shared" si="15"/>
        <v>0</v>
      </c>
      <c r="K526" s="13"/>
      <c r="L526" s="13"/>
      <c r="M526" s="13"/>
      <c r="N526" s="13"/>
      <c r="O526" s="13"/>
    </row>
    <row r="527" spans="1:15" x14ac:dyDescent="0.3">
      <c r="A527" s="11">
        <v>7</v>
      </c>
      <c r="B527" s="11"/>
      <c r="C527" s="11"/>
      <c r="D527" s="13" t="s">
        <v>33</v>
      </c>
      <c r="E527" s="13">
        <v>2.6</v>
      </c>
      <c r="F527" s="13">
        <v>2.57</v>
      </c>
      <c r="G527" s="13">
        <f t="shared" ref="G527:G590" si="16">ABS(F527)-ABS(E527)</f>
        <v>-3.0000000000000249E-2</v>
      </c>
      <c r="H527" s="13">
        <v>-0.06</v>
      </c>
      <c r="I527" s="13">
        <v>-0.04</v>
      </c>
      <c r="J527" s="13">
        <f t="shared" ref="J527:J590" si="17">ABS(I527)-ABS(H527)</f>
        <v>-1.9999999999999997E-2</v>
      </c>
      <c r="K527" s="13"/>
      <c r="L527" s="13"/>
      <c r="M527" s="13"/>
      <c r="N527" s="13"/>
      <c r="O527" s="13"/>
    </row>
    <row r="528" spans="1:15" x14ac:dyDescent="0.3">
      <c r="A528" s="14">
        <v>4</v>
      </c>
      <c r="B528" s="14">
        <v>1.23</v>
      </c>
      <c r="C528" s="15">
        <v>840</v>
      </c>
      <c r="D528" s="16" t="s">
        <v>31</v>
      </c>
      <c r="E528" s="16">
        <v>1.97</v>
      </c>
      <c r="F528" s="16">
        <v>1.96</v>
      </c>
      <c r="G528" s="16">
        <f t="shared" si="16"/>
        <v>-1.0000000000000009E-2</v>
      </c>
      <c r="H528" s="16">
        <v>0.96</v>
      </c>
      <c r="I528" s="16">
        <v>0.95</v>
      </c>
      <c r="J528" s="16">
        <f t="shared" si="17"/>
        <v>-1.0000000000000009E-2</v>
      </c>
      <c r="K528" s="16">
        <v>2.5299999999999998</v>
      </c>
      <c r="L528" s="16">
        <v>13.33</v>
      </c>
      <c r="M528" s="16">
        <v>3.97</v>
      </c>
      <c r="N528" s="16">
        <v>3.95</v>
      </c>
      <c r="O528" s="16"/>
    </row>
    <row r="529" spans="1:15" x14ac:dyDescent="0.3">
      <c r="A529" s="14">
        <v>3</v>
      </c>
      <c r="B529" s="14"/>
      <c r="C529" s="14"/>
      <c r="D529" s="16" t="s">
        <v>31</v>
      </c>
      <c r="E529" s="16">
        <v>3.97</v>
      </c>
      <c r="F529" s="16">
        <v>3.97</v>
      </c>
      <c r="G529" s="16">
        <f t="shared" si="16"/>
        <v>0</v>
      </c>
      <c r="H529" s="16">
        <v>0.95</v>
      </c>
      <c r="I529" s="16">
        <v>0.97</v>
      </c>
      <c r="J529" s="16">
        <f t="shared" si="17"/>
        <v>2.0000000000000018E-2</v>
      </c>
      <c r="K529" s="16"/>
      <c r="L529" s="16"/>
      <c r="M529" s="16"/>
      <c r="N529" s="16"/>
      <c r="O529" s="16"/>
    </row>
    <row r="530" spans="1:15" x14ac:dyDescent="0.3">
      <c r="A530" s="14">
        <v>2</v>
      </c>
      <c r="B530" s="14"/>
      <c r="C530" s="14"/>
      <c r="D530" s="16" t="s">
        <v>31</v>
      </c>
      <c r="E530" s="16">
        <v>3.67</v>
      </c>
      <c r="F530" s="16">
        <v>3.7</v>
      </c>
      <c r="G530" s="16">
        <f t="shared" si="16"/>
        <v>3.0000000000000249E-2</v>
      </c>
      <c r="H530" s="16">
        <v>0.65</v>
      </c>
      <c r="I530" s="16">
        <v>0.65</v>
      </c>
      <c r="J530" s="16">
        <f t="shared" si="17"/>
        <v>0</v>
      </c>
      <c r="K530" s="16"/>
      <c r="L530" s="16"/>
      <c r="M530" s="16"/>
      <c r="N530" s="16"/>
      <c r="O530" s="16"/>
    </row>
    <row r="531" spans="1:15" x14ac:dyDescent="0.3">
      <c r="A531" s="14">
        <v>1</v>
      </c>
      <c r="B531" s="14"/>
      <c r="C531" s="14"/>
      <c r="D531" s="16" t="s">
        <v>31</v>
      </c>
      <c r="E531" s="16">
        <v>1.52</v>
      </c>
      <c r="F531" s="16">
        <v>1.52</v>
      </c>
      <c r="G531" s="16">
        <f t="shared" si="16"/>
        <v>0</v>
      </c>
      <c r="H531" s="16">
        <v>0.66</v>
      </c>
      <c r="I531" s="16">
        <v>0.66</v>
      </c>
      <c r="J531" s="16">
        <f t="shared" si="17"/>
        <v>0</v>
      </c>
      <c r="K531" s="16"/>
      <c r="L531" s="16"/>
      <c r="M531" s="16"/>
      <c r="N531" s="16"/>
      <c r="O531" s="16"/>
    </row>
    <row r="532" spans="1:15" x14ac:dyDescent="0.3">
      <c r="A532" s="14">
        <v>0</v>
      </c>
      <c r="B532" s="14"/>
      <c r="C532" s="14"/>
      <c r="D532" s="16" t="s">
        <v>32</v>
      </c>
      <c r="E532" s="16">
        <v>0</v>
      </c>
      <c r="F532" s="16">
        <v>0</v>
      </c>
      <c r="G532" s="16">
        <f t="shared" si="16"/>
        <v>0</v>
      </c>
      <c r="H532" s="16">
        <v>0.49</v>
      </c>
      <c r="I532" s="16">
        <v>0.5</v>
      </c>
      <c r="J532" s="16">
        <f t="shared" si="17"/>
        <v>1.0000000000000009E-2</v>
      </c>
      <c r="K532" s="16"/>
      <c r="L532" s="16"/>
      <c r="M532" s="16"/>
      <c r="N532" s="16"/>
      <c r="O532" s="16"/>
    </row>
    <row r="533" spans="1:15" x14ac:dyDescent="0.3">
      <c r="A533" s="14">
        <v>1</v>
      </c>
      <c r="B533" s="14"/>
      <c r="C533" s="14"/>
      <c r="D533" s="16" t="s">
        <v>33</v>
      </c>
      <c r="E533" s="16">
        <v>0.45</v>
      </c>
      <c r="F533" s="16">
        <v>0.4</v>
      </c>
      <c r="G533" s="16">
        <f t="shared" si="16"/>
        <v>-4.9999999999999989E-2</v>
      </c>
      <c r="H533" s="16">
        <v>-0.38</v>
      </c>
      <c r="I533" s="16">
        <v>-0.37</v>
      </c>
      <c r="J533" s="16">
        <f t="shared" si="17"/>
        <v>-1.0000000000000009E-2</v>
      </c>
      <c r="K533" s="16"/>
      <c r="L533" s="16"/>
      <c r="M533" s="16"/>
      <c r="N533" s="16"/>
      <c r="O533" s="16"/>
    </row>
    <row r="534" spans="1:15" x14ac:dyDescent="0.3">
      <c r="A534" s="14">
        <v>2</v>
      </c>
      <c r="B534" s="14"/>
      <c r="C534" s="14"/>
      <c r="D534" s="16" t="s">
        <v>33</v>
      </c>
      <c r="E534" s="16">
        <v>3.12</v>
      </c>
      <c r="F534" s="16">
        <v>3.16</v>
      </c>
      <c r="G534" s="16">
        <f t="shared" si="16"/>
        <v>4.0000000000000036E-2</v>
      </c>
      <c r="H534" s="16">
        <v>-0.38</v>
      </c>
      <c r="I534" s="16">
        <v>-0.39</v>
      </c>
      <c r="J534" s="16">
        <f t="shared" si="17"/>
        <v>1.0000000000000009E-2</v>
      </c>
      <c r="K534" s="16"/>
      <c r="L534" s="16"/>
      <c r="M534" s="16"/>
      <c r="N534" s="16"/>
      <c r="O534" s="16"/>
    </row>
    <row r="535" spans="1:15" x14ac:dyDescent="0.3">
      <c r="A535" s="14">
        <v>3</v>
      </c>
      <c r="B535" s="14"/>
      <c r="C535" s="14"/>
      <c r="D535" s="16" t="s">
        <v>33</v>
      </c>
      <c r="E535" s="16">
        <v>3.7</v>
      </c>
      <c r="F535" s="16">
        <v>3.66</v>
      </c>
      <c r="G535" s="16">
        <f t="shared" si="16"/>
        <v>-4.0000000000000036E-2</v>
      </c>
      <c r="H535" s="16">
        <v>0.59</v>
      </c>
      <c r="I535" s="16">
        <v>0.59</v>
      </c>
      <c r="J535" s="16">
        <f t="shared" si="17"/>
        <v>0</v>
      </c>
      <c r="K535" s="16"/>
      <c r="L535" s="16"/>
      <c r="M535" s="16"/>
      <c r="N535" s="16"/>
      <c r="O535" s="16"/>
    </row>
    <row r="536" spans="1:15" x14ac:dyDescent="0.3">
      <c r="A536" s="14">
        <v>4</v>
      </c>
      <c r="B536" s="14"/>
      <c r="C536" s="14"/>
      <c r="D536" s="16" t="s">
        <v>33</v>
      </c>
      <c r="E536" s="16">
        <v>3.95</v>
      </c>
      <c r="F536" s="16">
        <v>3.98</v>
      </c>
      <c r="G536" s="16">
        <f t="shared" si="16"/>
        <v>2.9999999999999805E-2</v>
      </c>
      <c r="H536" s="16">
        <v>0.96</v>
      </c>
      <c r="I536" s="16">
        <v>0.95</v>
      </c>
      <c r="J536" s="16">
        <f t="shared" si="17"/>
        <v>-1.0000000000000009E-2</v>
      </c>
      <c r="K536" s="16"/>
      <c r="L536" s="16"/>
      <c r="M536" s="16"/>
      <c r="N536" s="16"/>
      <c r="O536" s="16"/>
    </row>
    <row r="537" spans="1:15" x14ac:dyDescent="0.3">
      <c r="A537" s="14">
        <v>5</v>
      </c>
      <c r="B537" s="14"/>
      <c r="C537" s="14"/>
      <c r="D537" s="16" t="s">
        <v>33</v>
      </c>
      <c r="E537" s="16">
        <v>3.74</v>
      </c>
      <c r="F537" s="16">
        <v>3.73</v>
      </c>
      <c r="G537" s="16">
        <f t="shared" si="16"/>
        <v>-1.0000000000000231E-2</v>
      </c>
      <c r="H537" s="16">
        <v>0.96</v>
      </c>
      <c r="I537" s="16">
        <v>0.97</v>
      </c>
      <c r="J537" s="16">
        <f t="shared" si="17"/>
        <v>1.0000000000000009E-2</v>
      </c>
      <c r="K537" s="16"/>
      <c r="L537" s="16"/>
      <c r="M537" s="16"/>
      <c r="N537" s="16"/>
      <c r="O537" s="16"/>
    </row>
    <row r="538" spans="1:15" x14ac:dyDescent="0.3">
      <c r="A538" s="14">
        <v>6</v>
      </c>
      <c r="B538" s="14"/>
      <c r="C538" s="14"/>
      <c r="D538" s="16" t="s">
        <v>33</v>
      </c>
      <c r="E538" s="16">
        <v>3.12</v>
      </c>
      <c r="F538" s="16">
        <v>3.11</v>
      </c>
      <c r="G538" s="16">
        <f t="shared" si="16"/>
        <v>-1.0000000000000231E-2</v>
      </c>
      <c r="H538" s="16">
        <v>-0.08</v>
      </c>
      <c r="I538" s="16">
        <v>-7.0000000000000007E-2</v>
      </c>
      <c r="J538" s="16">
        <f t="shared" si="17"/>
        <v>-9.999999999999995E-3</v>
      </c>
      <c r="K538" s="16"/>
      <c r="L538" s="16"/>
      <c r="M538" s="16"/>
      <c r="N538" s="16"/>
      <c r="O538" s="16"/>
    </row>
    <row r="539" spans="1:15" x14ac:dyDescent="0.3">
      <c r="A539" s="14">
        <v>7</v>
      </c>
      <c r="B539" s="14"/>
      <c r="C539" s="14"/>
      <c r="D539" s="16" t="s">
        <v>33</v>
      </c>
      <c r="E539" s="16">
        <v>2.54</v>
      </c>
      <c r="F539" s="16">
        <v>2.54</v>
      </c>
      <c r="G539" s="16">
        <f t="shared" si="16"/>
        <v>0</v>
      </c>
      <c r="H539" s="16">
        <v>-0.08</v>
      </c>
      <c r="I539" s="16">
        <v>-0.09</v>
      </c>
      <c r="J539" s="16">
        <f t="shared" si="17"/>
        <v>9.999999999999995E-3</v>
      </c>
      <c r="K539" s="16"/>
      <c r="L539" s="16"/>
      <c r="M539" s="16"/>
      <c r="N539" s="16"/>
      <c r="O539" s="16"/>
    </row>
    <row r="540" spans="1:15" x14ac:dyDescent="0.3">
      <c r="A540" s="11">
        <v>5</v>
      </c>
      <c r="B540" s="11">
        <v>0.93</v>
      </c>
      <c r="C540" s="12">
        <v>860</v>
      </c>
      <c r="D540" s="13" t="s">
        <v>31</v>
      </c>
      <c r="E540" s="13">
        <v>1.78</v>
      </c>
      <c r="F540" s="13">
        <v>1.76</v>
      </c>
      <c r="G540" s="13">
        <f t="shared" si="16"/>
        <v>-2.0000000000000018E-2</v>
      </c>
      <c r="H540" s="13">
        <v>1.07</v>
      </c>
      <c r="I540" s="13">
        <v>1.08</v>
      </c>
      <c r="J540" s="13">
        <f t="shared" si="17"/>
        <v>1.0000000000000009E-2</v>
      </c>
      <c r="K540" s="13">
        <v>1.61</v>
      </c>
      <c r="L540" s="13">
        <v>13.98</v>
      </c>
      <c r="M540" s="13">
        <v>3.78</v>
      </c>
      <c r="N540" s="13">
        <v>5.34</v>
      </c>
      <c r="O540" s="13"/>
    </row>
    <row r="541" spans="1:15" x14ac:dyDescent="0.3">
      <c r="A541" s="11">
        <v>4</v>
      </c>
      <c r="B541" s="11"/>
      <c r="C541" s="11"/>
      <c r="D541" s="13" t="s">
        <v>31</v>
      </c>
      <c r="E541" s="13">
        <v>2.91</v>
      </c>
      <c r="F541" s="13">
        <v>2.93</v>
      </c>
      <c r="G541" s="13">
        <f t="shared" si="16"/>
        <v>2.0000000000000018E-2</v>
      </c>
      <c r="H541" s="13">
        <v>1.07</v>
      </c>
      <c r="I541" s="13">
        <v>1.08</v>
      </c>
      <c r="J541" s="13">
        <f t="shared" si="17"/>
        <v>1.0000000000000009E-2</v>
      </c>
      <c r="K541" s="13"/>
      <c r="L541" s="13"/>
      <c r="M541" s="13"/>
      <c r="N541" s="13"/>
      <c r="O541" s="13"/>
    </row>
    <row r="542" spans="1:15" x14ac:dyDescent="0.3">
      <c r="A542" s="11">
        <v>3</v>
      </c>
      <c r="B542" s="11"/>
      <c r="C542" s="11"/>
      <c r="D542" s="13" t="s">
        <v>31</v>
      </c>
      <c r="E542" s="13">
        <v>3.78</v>
      </c>
      <c r="F542" s="13">
        <v>3.81</v>
      </c>
      <c r="G542" s="13">
        <f t="shared" si="16"/>
        <v>3.0000000000000249E-2</v>
      </c>
      <c r="H542" s="13">
        <v>1.06</v>
      </c>
      <c r="I542" s="13">
        <v>1.05</v>
      </c>
      <c r="J542" s="13">
        <f t="shared" si="17"/>
        <v>-1.0000000000000009E-2</v>
      </c>
      <c r="K542" s="13"/>
      <c r="L542" s="13"/>
      <c r="M542" s="13"/>
      <c r="N542" s="13"/>
      <c r="O542" s="13"/>
    </row>
    <row r="543" spans="1:15" x14ac:dyDescent="0.3">
      <c r="A543" s="11">
        <v>2</v>
      </c>
      <c r="B543" s="11"/>
      <c r="C543" s="11"/>
      <c r="D543" s="13" t="s">
        <v>31</v>
      </c>
      <c r="E543" s="13">
        <v>3.48</v>
      </c>
      <c r="F543" s="13">
        <v>3.51</v>
      </c>
      <c r="G543" s="13">
        <f t="shared" si="16"/>
        <v>2.9999999999999805E-2</v>
      </c>
      <c r="H543" s="13">
        <v>0.77</v>
      </c>
      <c r="I543" s="13">
        <v>0.78</v>
      </c>
      <c r="J543" s="13">
        <f t="shared" si="17"/>
        <v>1.0000000000000009E-2</v>
      </c>
      <c r="K543" s="13"/>
      <c r="L543" s="13"/>
      <c r="M543" s="13"/>
      <c r="N543" s="13"/>
      <c r="O543" s="13"/>
    </row>
    <row r="544" spans="1:15" x14ac:dyDescent="0.3">
      <c r="A544" s="11">
        <v>1</v>
      </c>
      <c r="B544" s="11"/>
      <c r="C544" s="11"/>
      <c r="D544" s="13" t="s">
        <v>31</v>
      </c>
      <c r="E544" s="13">
        <v>2.91</v>
      </c>
      <c r="F544" s="13">
        <v>2.95</v>
      </c>
      <c r="G544" s="13">
        <f t="shared" si="16"/>
        <v>4.0000000000000036E-2</v>
      </c>
      <c r="H544" s="13">
        <v>0.77</v>
      </c>
      <c r="I544" s="13">
        <v>0.76</v>
      </c>
      <c r="J544" s="13">
        <f t="shared" si="17"/>
        <v>-1.0000000000000009E-2</v>
      </c>
      <c r="K544" s="13"/>
      <c r="L544" s="13"/>
      <c r="M544" s="13"/>
      <c r="N544" s="13"/>
      <c r="O544" s="13"/>
    </row>
    <row r="545" spans="1:15" x14ac:dyDescent="0.3">
      <c r="A545" s="11">
        <v>0</v>
      </c>
      <c r="B545" s="11"/>
      <c r="C545" s="11"/>
      <c r="D545" s="13" t="s">
        <v>32</v>
      </c>
      <c r="E545" s="13">
        <v>0</v>
      </c>
      <c r="F545" s="13">
        <v>0</v>
      </c>
      <c r="G545" s="13">
        <f t="shared" si="16"/>
        <v>0</v>
      </c>
      <c r="H545" s="13">
        <v>0.78</v>
      </c>
      <c r="I545" s="13">
        <v>0.77</v>
      </c>
      <c r="J545" s="13">
        <f t="shared" si="17"/>
        <v>-1.0000000000000009E-2</v>
      </c>
      <c r="K545" s="13"/>
      <c r="L545" s="13"/>
      <c r="M545" s="13"/>
      <c r="N545" s="13"/>
      <c r="O545" s="13"/>
    </row>
    <row r="546" spans="1:15" x14ac:dyDescent="0.3">
      <c r="A546" s="11">
        <v>1</v>
      </c>
      <c r="B546" s="11"/>
      <c r="C546" s="11"/>
      <c r="D546" s="13" t="s">
        <v>33</v>
      </c>
      <c r="E546" s="13">
        <v>1.66</v>
      </c>
      <c r="F546" s="13">
        <v>1.67</v>
      </c>
      <c r="G546" s="13">
        <f t="shared" si="16"/>
        <v>1.0000000000000009E-2</v>
      </c>
      <c r="H546" s="13">
        <v>0.68</v>
      </c>
      <c r="I546" s="13">
        <v>0.67</v>
      </c>
      <c r="J546" s="13">
        <f t="shared" si="17"/>
        <v>-1.0000000000000009E-2</v>
      </c>
      <c r="K546" s="13"/>
      <c r="L546" s="13"/>
      <c r="M546" s="13"/>
      <c r="N546" s="13"/>
      <c r="O546" s="13"/>
    </row>
    <row r="547" spans="1:15" x14ac:dyDescent="0.3">
      <c r="A547" s="11">
        <v>2</v>
      </c>
      <c r="B547" s="11"/>
      <c r="C547" s="11"/>
      <c r="D547" s="13" t="s">
        <v>33</v>
      </c>
      <c r="E547" s="13">
        <v>2.06</v>
      </c>
      <c r="F547" s="13">
        <v>2.0299999999999998</v>
      </c>
      <c r="G547" s="13">
        <f t="shared" si="16"/>
        <v>-3.0000000000000249E-2</v>
      </c>
      <c r="H547" s="13">
        <v>-0.25</v>
      </c>
      <c r="I547" s="13">
        <v>-0.25</v>
      </c>
      <c r="J547" s="13">
        <f t="shared" si="17"/>
        <v>0</v>
      </c>
      <c r="K547" s="13"/>
      <c r="L547" s="13"/>
      <c r="M547" s="13"/>
      <c r="N547" s="13"/>
      <c r="O547" s="13"/>
    </row>
    <row r="548" spans="1:15" x14ac:dyDescent="0.3">
      <c r="A548" s="11">
        <v>3</v>
      </c>
      <c r="B548" s="11"/>
      <c r="C548" s="11"/>
      <c r="D548" s="13" t="s">
        <v>33</v>
      </c>
      <c r="E548" s="13">
        <v>5.04</v>
      </c>
      <c r="F548" s="13">
        <v>5.05</v>
      </c>
      <c r="G548" s="13">
        <f t="shared" si="16"/>
        <v>9.9999999999997868E-3</v>
      </c>
      <c r="H548" s="13">
        <v>-0.27</v>
      </c>
      <c r="I548" s="13">
        <v>-0.28000000000000003</v>
      </c>
      <c r="J548" s="13">
        <f t="shared" si="17"/>
        <v>1.0000000000000009E-2</v>
      </c>
      <c r="K548" s="13"/>
      <c r="L548" s="13"/>
      <c r="M548" s="13"/>
      <c r="N548" s="13"/>
      <c r="O548" s="13"/>
    </row>
    <row r="549" spans="1:15" x14ac:dyDescent="0.3">
      <c r="A549" s="11">
        <v>4</v>
      </c>
      <c r="B549" s="11"/>
      <c r="C549" s="11"/>
      <c r="D549" s="13" t="s">
        <v>33</v>
      </c>
      <c r="E549" s="13">
        <v>5.34</v>
      </c>
      <c r="F549" s="13">
        <v>5.3</v>
      </c>
      <c r="G549" s="13">
        <f t="shared" si="16"/>
        <v>-4.0000000000000036E-2</v>
      </c>
      <c r="H549" s="13">
        <v>0.03</v>
      </c>
      <c r="I549" s="13">
        <v>0.04</v>
      </c>
      <c r="J549" s="13">
        <f t="shared" si="17"/>
        <v>1.0000000000000002E-2</v>
      </c>
      <c r="K549" s="13"/>
      <c r="L549" s="13"/>
      <c r="M549" s="13"/>
      <c r="N549" s="13"/>
      <c r="O549" s="13"/>
    </row>
    <row r="550" spans="1:15" x14ac:dyDescent="0.3">
      <c r="A550" s="11">
        <v>5</v>
      </c>
      <c r="B550" s="11"/>
      <c r="C550" s="11"/>
      <c r="D550" s="13" t="s">
        <v>33</v>
      </c>
      <c r="E550" s="13">
        <v>3.34</v>
      </c>
      <c r="F550" s="13">
        <v>3.37</v>
      </c>
      <c r="G550" s="13">
        <f t="shared" si="16"/>
        <v>3.0000000000000249E-2</v>
      </c>
      <c r="H550" s="13">
        <v>0.04</v>
      </c>
      <c r="I550" s="13">
        <v>0.05</v>
      </c>
      <c r="J550" s="13">
        <f t="shared" si="17"/>
        <v>1.0000000000000002E-2</v>
      </c>
      <c r="K550" s="13"/>
      <c r="L550" s="13"/>
      <c r="M550" s="13"/>
      <c r="N550" s="13"/>
      <c r="O550" s="13"/>
    </row>
    <row r="551" spans="1:15" x14ac:dyDescent="0.3">
      <c r="A551" s="14">
        <v>5</v>
      </c>
      <c r="B551" s="14" t="s">
        <v>41</v>
      </c>
      <c r="C551" s="15">
        <v>865.94</v>
      </c>
      <c r="D551" s="16" t="s">
        <v>31</v>
      </c>
      <c r="E551" s="16">
        <v>2.62</v>
      </c>
      <c r="F551" s="16">
        <v>2.58</v>
      </c>
      <c r="G551" s="16">
        <f t="shared" si="16"/>
        <v>-4.0000000000000036E-2</v>
      </c>
      <c r="H551" s="16">
        <v>0.05</v>
      </c>
      <c r="I551" s="16">
        <v>0.05</v>
      </c>
      <c r="J551" s="16">
        <f t="shared" si="17"/>
        <v>0</v>
      </c>
      <c r="K551" s="16">
        <v>2.71</v>
      </c>
      <c r="L551" s="16">
        <v>13.71</v>
      </c>
      <c r="M551" s="16">
        <v>4.09</v>
      </c>
      <c r="N551" s="16">
        <v>4.49</v>
      </c>
      <c r="O551" s="16"/>
    </row>
    <row r="552" spans="1:15" x14ac:dyDescent="0.3">
      <c r="A552" s="14">
        <v>4</v>
      </c>
      <c r="B552" s="14"/>
      <c r="C552" s="14"/>
      <c r="D552" s="16" t="s">
        <v>31</v>
      </c>
      <c r="E552" s="16">
        <v>3.73</v>
      </c>
      <c r="F552" s="16">
        <v>3.74</v>
      </c>
      <c r="G552" s="16">
        <f t="shared" si="16"/>
        <v>1.0000000000000231E-2</v>
      </c>
      <c r="H552" s="16">
        <v>0.05</v>
      </c>
      <c r="I552" s="16">
        <v>0.06</v>
      </c>
      <c r="J552" s="16">
        <f t="shared" si="17"/>
        <v>9.999999999999995E-3</v>
      </c>
      <c r="K552" s="16"/>
      <c r="L552" s="16"/>
      <c r="M552" s="16"/>
      <c r="N552" s="16"/>
      <c r="O552" s="16"/>
    </row>
    <row r="553" spans="1:15" x14ac:dyDescent="0.3">
      <c r="A553" s="14">
        <v>3</v>
      </c>
      <c r="B553" s="14"/>
      <c r="C553" s="14"/>
      <c r="D553" s="16" t="s">
        <v>31</v>
      </c>
      <c r="E553" s="16">
        <v>4.09</v>
      </c>
      <c r="F553" s="16">
        <v>4.0999999999999996</v>
      </c>
      <c r="G553" s="16">
        <f t="shared" si="16"/>
        <v>9.9999999999997868E-3</v>
      </c>
      <c r="H553" s="16">
        <v>0.86</v>
      </c>
      <c r="I553" s="16">
        <v>0.87</v>
      </c>
      <c r="J553" s="16">
        <f t="shared" si="17"/>
        <v>1.0000000000000009E-2</v>
      </c>
      <c r="K553" s="16"/>
      <c r="L553" s="16"/>
      <c r="M553" s="16"/>
      <c r="N553" s="16"/>
      <c r="O553" s="16"/>
    </row>
    <row r="554" spans="1:15" x14ac:dyDescent="0.3">
      <c r="A554" s="14">
        <v>2</v>
      </c>
      <c r="B554" s="14"/>
      <c r="C554" s="14"/>
      <c r="D554" s="16" t="s">
        <v>31</v>
      </c>
      <c r="E554" s="16">
        <v>3.97</v>
      </c>
      <c r="F554" s="16">
        <v>4</v>
      </c>
      <c r="G554" s="16">
        <f t="shared" si="16"/>
        <v>2.9999999999999805E-2</v>
      </c>
      <c r="H554" s="16">
        <v>0.28999999999999998</v>
      </c>
      <c r="I554" s="16">
        <v>0.28999999999999998</v>
      </c>
      <c r="J554" s="16">
        <f t="shared" si="17"/>
        <v>0</v>
      </c>
      <c r="K554" s="16"/>
      <c r="L554" s="16"/>
      <c r="M554" s="16"/>
      <c r="N554" s="16"/>
      <c r="O554" s="16"/>
    </row>
    <row r="555" spans="1:15" x14ac:dyDescent="0.3">
      <c r="A555" s="14">
        <v>1</v>
      </c>
      <c r="B555" s="14"/>
      <c r="C555" s="14"/>
      <c r="D555" s="16" t="s">
        <v>31</v>
      </c>
      <c r="E555" s="16">
        <v>3.73</v>
      </c>
      <c r="F555" s="16">
        <v>3.76</v>
      </c>
      <c r="G555" s="16">
        <f t="shared" si="16"/>
        <v>2.9999999999999805E-2</v>
      </c>
      <c r="H555" s="16">
        <v>-0.25</v>
      </c>
      <c r="I555" s="16">
        <v>-0.24</v>
      </c>
      <c r="J555" s="16">
        <f t="shared" si="17"/>
        <v>-1.0000000000000009E-2</v>
      </c>
      <c r="K555" s="16"/>
      <c r="L555" s="16"/>
      <c r="M555" s="16"/>
      <c r="N555" s="16"/>
      <c r="O555" s="16"/>
    </row>
    <row r="556" spans="1:15" x14ac:dyDescent="0.3">
      <c r="A556" s="14">
        <v>0</v>
      </c>
      <c r="B556" s="14"/>
      <c r="C556" s="14"/>
      <c r="D556" s="16" t="s">
        <v>32</v>
      </c>
      <c r="E556" s="16">
        <v>0</v>
      </c>
      <c r="F556" s="16">
        <v>0</v>
      </c>
      <c r="G556" s="16">
        <f t="shared" si="16"/>
        <v>0</v>
      </c>
      <c r="H556" s="16">
        <v>-0.24</v>
      </c>
      <c r="I556" s="16">
        <v>-0.23</v>
      </c>
      <c r="J556" s="16">
        <f t="shared" si="17"/>
        <v>-9.9999999999999811E-3</v>
      </c>
      <c r="K556" s="16"/>
      <c r="L556" s="16"/>
      <c r="M556" s="16"/>
      <c r="N556" s="16"/>
      <c r="O556" s="16"/>
    </row>
    <row r="557" spans="1:15" x14ac:dyDescent="0.3">
      <c r="A557" s="14">
        <v>1</v>
      </c>
      <c r="B557" s="14"/>
      <c r="C557" s="14"/>
      <c r="D557" s="16" t="s">
        <v>33</v>
      </c>
      <c r="E557" s="16">
        <v>0.64</v>
      </c>
      <c r="F557" s="16">
        <v>0.66</v>
      </c>
      <c r="G557" s="16">
        <f t="shared" si="16"/>
        <v>2.0000000000000018E-2</v>
      </c>
      <c r="H557" s="16">
        <v>0.28999999999999998</v>
      </c>
      <c r="I557" s="16">
        <v>0.28000000000000003</v>
      </c>
      <c r="J557" s="16">
        <f t="shared" si="17"/>
        <v>-9.9999999999999534E-3</v>
      </c>
      <c r="K557" s="16"/>
      <c r="L557" s="16"/>
      <c r="M557" s="16"/>
      <c r="N557" s="16"/>
      <c r="O557" s="16"/>
    </row>
    <row r="558" spans="1:15" x14ac:dyDescent="0.3">
      <c r="A558" s="14">
        <v>2</v>
      </c>
      <c r="B558" s="14"/>
      <c r="C558" s="14"/>
      <c r="D558" s="16" t="s">
        <v>33</v>
      </c>
      <c r="E558" s="16">
        <v>3.72</v>
      </c>
      <c r="F558" s="16">
        <v>3.75</v>
      </c>
      <c r="G558" s="16">
        <f t="shared" si="16"/>
        <v>2.9999999999999805E-2</v>
      </c>
      <c r="H558" s="16">
        <v>0.28999999999999998</v>
      </c>
      <c r="I558" s="16">
        <v>0.27</v>
      </c>
      <c r="J558" s="16">
        <f t="shared" si="17"/>
        <v>-1.9999999999999962E-2</v>
      </c>
      <c r="K558" s="16"/>
      <c r="L558" s="16"/>
      <c r="M558" s="16"/>
      <c r="N558" s="16"/>
      <c r="O558" s="16"/>
    </row>
    <row r="559" spans="1:15" x14ac:dyDescent="0.3">
      <c r="A559" s="14">
        <v>3</v>
      </c>
      <c r="B559" s="14"/>
      <c r="C559" s="14"/>
      <c r="D559" s="16" t="s">
        <v>33</v>
      </c>
      <c r="E559" s="16">
        <v>4.1900000000000004</v>
      </c>
      <c r="F559" s="16">
        <v>4.16</v>
      </c>
      <c r="G559" s="16">
        <f t="shared" si="16"/>
        <v>-3.0000000000000249E-2</v>
      </c>
      <c r="H559" s="16">
        <v>0.28999999999999998</v>
      </c>
      <c r="I559" s="16">
        <v>0.31</v>
      </c>
      <c r="J559" s="16">
        <f t="shared" si="17"/>
        <v>2.0000000000000018E-2</v>
      </c>
      <c r="K559" s="16"/>
      <c r="L559" s="16"/>
      <c r="M559" s="16"/>
      <c r="N559" s="16"/>
      <c r="O559" s="16"/>
    </row>
    <row r="560" spans="1:15" x14ac:dyDescent="0.3">
      <c r="A560" s="14">
        <v>4</v>
      </c>
      <c r="B560" s="14"/>
      <c r="C560" s="14"/>
      <c r="D560" s="16" t="s">
        <v>33</v>
      </c>
      <c r="E560" s="16">
        <v>4.49</v>
      </c>
      <c r="F560" s="16">
        <v>4.5199999999999996</v>
      </c>
      <c r="G560" s="16">
        <f t="shared" si="16"/>
        <v>2.9999999999999361E-2</v>
      </c>
      <c r="H560" s="16">
        <v>0.6</v>
      </c>
      <c r="I560" s="16">
        <v>0.59</v>
      </c>
      <c r="J560" s="16">
        <f t="shared" si="17"/>
        <v>-1.0000000000000009E-2</v>
      </c>
      <c r="K560" s="16"/>
      <c r="L560" s="16"/>
      <c r="M560" s="16"/>
      <c r="N560" s="16"/>
      <c r="O560" s="16"/>
    </row>
    <row r="561" spans="1:15" x14ac:dyDescent="0.3">
      <c r="A561" s="14">
        <v>5</v>
      </c>
      <c r="B561" s="14"/>
      <c r="C561" s="14"/>
      <c r="D561" s="16" t="s">
        <v>33</v>
      </c>
      <c r="E561" s="16">
        <v>3.72</v>
      </c>
      <c r="F561" s="16">
        <v>3.69</v>
      </c>
      <c r="G561" s="16">
        <f t="shared" si="16"/>
        <v>-3.0000000000000249E-2</v>
      </c>
      <c r="H561" s="16">
        <v>0.59</v>
      </c>
      <c r="I561" s="16">
        <v>0.57999999999999996</v>
      </c>
      <c r="J561" s="16">
        <f t="shared" si="17"/>
        <v>-1.0000000000000009E-2</v>
      </c>
      <c r="K561" s="16"/>
      <c r="L561" s="16"/>
      <c r="M561" s="16"/>
      <c r="N561" s="16"/>
      <c r="O561" s="16"/>
    </row>
    <row r="562" spans="1:15" x14ac:dyDescent="0.3">
      <c r="A562" s="14">
        <v>6</v>
      </c>
      <c r="B562" s="14"/>
      <c r="C562" s="14"/>
      <c r="D562" s="16" t="s">
        <v>33</v>
      </c>
      <c r="E562" s="16">
        <v>2.4900000000000002</v>
      </c>
      <c r="F562" s="16">
        <v>2.5299999999999998</v>
      </c>
      <c r="G562" s="16">
        <f t="shared" si="16"/>
        <v>3.9999999999999591E-2</v>
      </c>
      <c r="H562" s="16">
        <v>0.59</v>
      </c>
      <c r="I562" s="16">
        <v>0.57999999999999996</v>
      </c>
      <c r="J562" s="16">
        <f t="shared" si="17"/>
        <v>-1.0000000000000009E-2</v>
      </c>
      <c r="K562" s="16"/>
      <c r="L562" s="16"/>
      <c r="M562" s="16"/>
      <c r="N562" s="16"/>
      <c r="O562" s="16"/>
    </row>
    <row r="563" spans="1:15" x14ac:dyDescent="0.3">
      <c r="A563" s="11">
        <v>5</v>
      </c>
      <c r="B563" s="11">
        <v>1.22</v>
      </c>
      <c r="C563" s="12">
        <v>880</v>
      </c>
      <c r="D563" s="13" t="s">
        <v>31</v>
      </c>
      <c r="E563" s="13">
        <v>3.81</v>
      </c>
      <c r="F563" s="13">
        <v>3.85</v>
      </c>
      <c r="G563" s="13">
        <f t="shared" si="16"/>
        <v>4.0000000000000036E-2</v>
      </c>
      <c r="H563" s="13">
        <v>-0.3</v>
      </c>
      <c r="I563" s="13">
        <v>-0.28000000000000003</v>
      </c>
      <c r="J563" s="13">
        <f t="shared" si="17"/>
        <v>-1.9999999999999962E-2</v>
      </c>
      <c r="K563" s="13">
        <v>3.8</v>
      </c>
      <c r="L563" s="13">
        <v>17.34</v>
      </c>
      <c r="M563" s="13">
        <v>5.81</v>
      </c>
      <c r="N563" s="13">
        <v>5.89</v>
      </c>
      <c r="O563" s="13"/>
    </row>
    <row r="564" spans="1:15" x14ac:dyDescent="0.3">
      <c r="A564" s="11">
        <v>4</v>
      </c>
      <c r="B564" s="11"/>
      <c r="C564" s="11"/>
      <c r="D564" s="13" t="s">
        <v>31</v>
      </c>
      <c r="E564" s="13">
        <v>5.81</v>
      </c>
      <c r="F564" s="13">
        <v>5.83</v>
      </c>
      <c r="G564" s="13">
        <f t="shared" si="16"/>
        <v>2.0000000000000462E-2</v>
      </c>
      <c r="H564" s="13">
        <v>-0.28999999999999998</v>
      </c>
      <c r="I564" s="13">
        <v>-0.31</v>
      </c>
      <c r="J564" s="13">
        <f t="shared" si="17"/>
        <v>2.0000000000000018E-2</v>
      </c>
      <c r="K564" s="13"/>
      <c r="L564" s="13"/>
      <c r="M564" s="13"/>
      <c r="N564" s="13"/>
      <c r="O564" s="13"/>
    </row>
    <row r="565" spans="1:15" x14ac:dyDescent="0.3">
      <c r="A565" s="11">
        <v>3</v>
      </c>
      <c r="B565" s="11"/>
      <c r="C565" s="11"/>
      <c r="D565" s="13" t="s">
        <v>31</v>
      </c>
      <c r="E565" s="13">
        <v>5.51</v>
      </c>
      <c r="F565" s="13">
        <v>5.53</v>
      </c>
      <c r="G565" s="13">
        <f t="shared" si="16"/>
        <v>2.0000000000000462E-2</v>
      </c>
      <c r="H565" s="13">
        <v>-0.59</v>
      </c>
      <c r="I565" s="13">
        <v>-0.56999999999999995</v>
      </c>
      <c r="J565" s="13">
        <f t="shared" si="17"/>
        <v>-2.0000000000000018E-2</v>
      </c>
      <c r="K565" s="13"/>
      <c r="L565" s="13"/>
      <c r="M565" s="13"/>
      <c r="N565" s="13"/>
      <c r="O565" s="13"/>
    </row>
    <row r="566" spans="1:15" x14ac:dyDescent="0.3">
      <c r="A566" s="11">
        <v>2</v>
      </c>
      <c r="B566" s="11"/>
      <c r="C566" s="11"/>
      <c r="D566" s="13" t="s">
        <v>31</v>
      </c>
      <c r="E566" s="13">
        <v>3.26</v>
      </c>
      <c r="F566" s="13">
        <v>3.22</v>
      </c>
      <c r="G566" s="13">
        <f t="shared" si="16"/>
        <v>-3.9999999999999591E-2</v>
      </c>
      <c r="H566" s="13">
        <v>-0.6</v>
      </c>
      <c r="I566" s="13">
        <v>-0.57999999999999996</v>
      </c>
      <c r="J566" s="13">
        <f t="shared" si="17"/>
        <v>-2.0000000000000018E-2</v>
      </c>
      <c r="K566" s="13"/>
      <c r="L566" s="13"/>
      <c r="M566" s="13"/>
      <c r="N566" s="13"/>
      <c r="O566" s="13"/>
    </row>
    <row r="567" spans="1:15" x14ac:dyDescent="0.3">
      <c r="A567" s="11">
        <v>1</v>
      </c>
      <c r="B567" s="11"/>
      <c r="C567" s="11"/>
      <c r="D567" s="13" t="s">
        <v>31</v>
      </c>
      <c r="E567" s="13">
        <v>2.89</v>
      </c>
      <c r="F567" s="13">
        <v>2.85</v>
      </c>
      <c r="G567" s="13">
        <f t="shared" si="16"/>
        <v>-4.0000000000000036E-2</v>
      </c>
      <c r="H567" s="13">
        <v>0.45</v>
      </c>
      <c r="I567" s="13">
        <v>0.44</v>
      </c>
      <c r="J567" s="13">
        <f t="shared" si="17"/>
        <v>-1.0000000000000009E-2</v>
      </c>
      <c r="K567" s="13"/>
      <c r="L567" s="13"/>
      <c r="M567" s="13"/>
      <c r="N567" s="13"/>
      <c r="O567" s="13"/>
    </row>
    <row r="568" spans="1:15" x14ac:dyDescent="0.3">
      <c r="A568" s="11">
        <v>0</v>
      </c>
      <c r="B568" s="11"/>
      <c r="C568" s="11"/>
      <c r="D568" s="13" t="s">
        <v>32</v>
      </c>
      <c r="E568" s="13">
        <v>0</v>
      </c>
      <c r="F568" s="13">
        <v>0</v>
      </c>
      <c r="G568" s="13">
        <f t="shared" si="16"/>
        <v>0</v>
      </c>
      <c r="H568" s="13">
        <v>0.49</v>
      </c>
      <c r="I568" s="13">
        <v>0.49</v>
      </c>
      <c r="J568" s="13">
        <f t="shared" si="17"/>
        <v>0</v>
      </c>
      <c r="K568" s="13"/>
      <c r="L568" s="13"/>
      <c r="M568" s="13"/>
      <c r="N568" s="13"/>
      <c r="O568" s="13"/>
    </row>
    <row r="569" spans="1:15" x14ac:dyDescent="0.3">
      <c r="A569" s="11">
        <v>1</v>
      </c>
      <c r="B569" s="11"/>
      <c r="C569" s="11"/>
      <c r="D569" s="13" t="s">
        <v>33</v>
      </c>
      <c r="E569" s="13">
        <v>3.34</v>
      </c>
      <c r="F569" s="13">
        <v>3.37</v>
      </c>
      <c r="G569" s="13">
        <f t="shared" si="16"/>
        <v>3.0000000000000249E-2</v>
      </c>
      <c r="H569" s="13">
        <v>0.4</v>
      </c>
      <c r="I569" s="13">
        <v>0.38</v>
      </c>
      <c r="J569" s="13">
        <f t="shared" si="17"/>
        <v>-2.0000000000000018E-2</v>
      </c>
      <c r="K569" s="13"/>
      <c r="L569" s="13"/>
      <c r="M569" s="13"/>
      <c r="N569" s="13"/>
      <c r="O569" s="13"/>
    </row>
    <row r="570" spans="1:15" x14ac:dyDescent="0.3">
      <c r="A570" s="11">
        <v>2</v>
      </c>
      <c r="B570" s="11"/>
      <c r="C570" s="11"/>
      <c r="D570" s="13" t="s">
        <v>33</v>
      </c>
      <c r="E570" s="13">
        <v>3.88</v>
      </c>
      <c r="F570" s="13">
        <v>3.84</v>
      </c>
      <c r="G570" s="13">
        <f t="shared" si="16"/>
        <v>-4.0000000000000036E-2</v>
      </c>
      <c r="H570" s="13">
        <v>-0.65</v>
      </c>
      <c r="I570" s="13">
        <v>-0.65</v>
      </c>
      <c r="J570" s="13">
        <f t="shared" si="17"/>
        <v>0</v>
      </c>
      <c r="K570" s="13"/>
      <c r="L570" s="13"/>
      <c r="M570" s="13"/>
      <c r="N570" s="13"/>
      <c r="O570" s="13"/>
    </row>
    <row r="571" spans="1:15" x14ac:dyDescent="0.3">
      <c r="A571" s="11">
        <v>3</v>
      </c>
      <c r="B571" s="11"/>
      <c r="C571" s="11"/>
      <c r="D571" s="13" t="s">
        <v>33</v>
      </c>
      <c r="E571" s="13">
        <v>5.59</v>
      </c>
      <c r="F571" s="13">
        <v>5.57</v>
      </c>
      <c r="G571" s="13">
        <f t="shared" si="16"/>
        <v>-1.9999999999999574E-2</v>
      </c>
      <c r="H571" s="13">
        <v>-0.64</v>
      </c>
      <c r="I571" s="13">
        <v>-0.64</v>
      </c>
      <c r="J571" s="13">
        <f t="shared" si="17"/>
        <v>0</v>
      </c>
      <c r="K571" s="13"/>
      <c r="L571" s="13"/>
      <c r="M571" s="13"/>
      <c r="N571" s="13"/>
      <c r="O571" s="13"/>
    </row>
    <row r="572" spans="1:15" x14ac:dyDescent="0.3">
      <c r="A572" s="11">
        <v>4</v>
      </c>
      <c r="B572" s="11"/>
      <c r="C572" s="11"/>
      <c r="D572" s="13" t="s">
        <v>33</v>
      </c>
      <c r="E572" s="13">
        <v>5.89</v>
      </c>
      <c r="F572" s="13">
        <v>5.89</v>
      </c>
      <c r="G572" s="13">
        <f t="shared" si="16"/>
        <v>0</v>
      </c>
      <c r="H572" s="13">
        <v>-0.34</v>
      </c>
      <c r="I572" s="13">
        <v>-0.33</v>
      </c>
      <c r="J572" s="13">
        <f t="shared" si="17"/>
        <v>-1.0000000000000009E-2</v>
      </c>
      <c r="K572" s="13"/>
      <c r="L572" s="13"/>
      <c r="M572" s="13"/>
      <c r="N572" s="13"/>
      <c r="O572" s="13"/>
    </row>
    <row r="573" spans="1:15" x14ac:dyDescent="0.3">
      <c r="A573" s="11">
        <v>5</v>
      </c>
      <c r="B573" s="11"/>
      <c r="C573" s="11"/>
      <c r="D573" s="13" t="s">
        <v>33</v>
      </c>
      <c r="E573" s="13">
        <v>3.89</v>
      </c>
      <c r="F573" s="13">
        <v>3.89</v>
      </c>
      <c r="G573" s="13">
        <f t="shared" si="16"/>
        <v>0</v>
      </c>
      <c r="H573" s="13">
        <v>-0.35</v>
      </c>
      <c r="I573" s="13">
        <v>-0.36</v>
      </c>
      <c r="J573" s="13">
        <f t="shared" si="17"/>
        <v>1.0000000000000009E-2</v>
      </c>
      <c r="K573" s="13"/>
      <c r="L573" s="13"/>
      <c r="M573" s="13"/>
      <c r="N573" s="13"/>
      <c r="O573" s="13"/>
    </row>
    <row r="574" spans="1:15" x14ac:dyDescent="0.3">
      <c r="A574" s="14">
        <v>5</v>
      </c>
      <c r="B574" s="14">
        <v>2.19</v>
      </c>
      <c r="C574" s="15">
        <v>900</v>
      </c>
      <c r="D574" s="16" t="s">
        <v>31</v>
      </c>
      <c r="E574" s="16">
        <v>3.26</v>
      </c>
      <c r="F574" s="16">
        <v>3.24</v>
      </c>
      <c r="G574" s="16">
        <f t="shared" si="16"/>
        <v>-1.9999999999999574E-2</v>
      </c>
      <c r="H574" s="16">
        <v>-0.2</v>
      </c>
      <c r="I574" s="16">
        <v>-0.18</v>
      </c>
      <c r="J574" s="16">
        <f t="shared" si="17"/>
        <v>-2.0000000000000018E-2</v>
      </c>
      <c r="K574" s="16">
        <v>4.08</v>
      </c>
      <c r="L574" s="16">
        <v>14.06</v>
      </c>
      <c r="M574" s="16">
        <v>5.08</v>
      </c>
      <c r="N574" s="16">
        <v>4.09</v>
      </c>
      <c r="O574" s="16"/>
    </row>
    <row r="575" spans="1:15" x14ac:dyDescent="0.3">
      <c r="A575" s="14">
        <v>4</v>
      </c>
      <c r="B575" s="14"/>
      <c r="C575" s="14"/>
      <c r="D575" s="16" t="s">
        <v>31</v>
      </c>
      <c r="E575" s="16">
        <v>4.74</v>
      </c>
      <c r="F575" s="16">
        <v>4.7699999999999996</v>
      </c>
      <c r="G575" s="16">
        <f t="shared" si="16"/>
        <v>2.9999999999999361E-2</v>
      </c>
      <c r="H575" s="16">
        <v>-0.2</v>
      </c>
      <c r="I575" s="16">
        <v>-0.2</v>
      </c>
      <c r="J575" s="16">
        <f t="shared" si="17"/>
        <v>0</v>
      </c>
      <c r="K575" s="16"/>
      <c r="L575" s="16"/>
      <c r="M575" s="16"/>
      <c r="N575" s="16"/>
      <c r="O575" s="16"/>
    </row>
    <row r="576" spans="1:15" x14ac:dyDescent="0.3">
      <c r="A576" s="14">
        <v>3</v>
      </c>
      <c r="B576" s="14"/>
      <c r="C576" s="14"/>
      <c r="D576" s="16" t="s">
        <v>31</v>
      </c>
      <c r="E576" s="16">
        <v>5.08</v>
      </c>
      <c r="F576" s="16">
        <v>5.07</v>
      </c>
      <c r="G576" s="16">
        <f t="shared" si="16"/>
        <v>-9.9999999999997868E-3</v>
      </c>
      <c r="H576" s="16">
        <v>0.19</v>
      </c>
      <c r="I576" s="16">
        <v>0.2</v>
      </c>
      <c r="J576" s="16">
        <f t="shared" si="17"/>
        <v>1.0000000000000009E-2</v>
      </c>
      <c r="K576" s="16"/>
      <c r="L576" s="16"/>
      <c r="M576" s="16"/>
      <c r="N576" s="16"/>
      <c r="O576" s="16"/>
    </row>
    <row r="577" spans="1:15" x14ac:dyDescent="0.3">
      <c r="A577" s="14">
        <v>2</v>
      </c>
      <c r="B577" s="14"/>
      <c r="C577" s="14"/>
      <c r="D577" s="16" t="s">
        <v>31</v>
      </c>
      <c r="E577" s="16">
        <v>4.88</v>
      </c>
      <c r="F577" s="16">
        <v>4.8499999999999996</v>
      </c>
      <c r="G577" s="16">
        <f t="shared" si="16"/>
        <v>-3.0000000000000249E-2</v>
      </c>
      <c r="H577" s="16">
        <v>-0.34</v>
      </c>
      <c r="I577" s="16">
        <v>-0.36</v>
      </c>
      <c r="J577" s="16">
        <f t="shared" si="17"/>
        <v>1.9999999999999962E-2</v>
      </c>
      <c r="K577" s="16"/>
      <c r="L577" s="16"/>
      <c r="M577" s="16"/>
      <c r="N577" s="16"/>
      <c r="O577" s="16"/>
    </row>
    <row r="578" spans="1:15" x14ac:dyDescent="0.3">
      <c r="A578" s="14">
        <v>1</v>
      </c>
      <c r="B578" s="14"/>
      <c r="C578" s="14"/>
      <c r="D578" s="16" t="s">
        <v>31</v>
      </c>
      <c r="E578" s="16">
        <v>4.74</v>
      </c>
      <c r="F578" s="16">
        <v>4.71</v>
      </c>
      <c r="G578" s="16">
        <f t="shared" si="16"/>
        <v>-3.0000000000000249E-2</v>
      </c>
      <c r="H578" s="16">
        <v>-0.5</v>
      </c>
      <c r="I578" s="16">
        <v>-0.49</v>
      </c>
      <c r="J578" s="16">
        <f t="shared" si="17"/>
        <v>-1.0000000000000009E-2</v>
      </c>
      <c r="K578" s="16"/>
      <c r="L578" s="16"/>
      <c r="M578" s="16"/>
      <c r="N578" s="16"/>
      <c r="O578" s="16"/>
    </row>
    <row r="579" spans="1:15" x14ac:dyDescent="0.3">
      <c r="A579" s="14">
        <v>0</v>
      </c>
      <c r="B579" s="14"/>
      <c r="C579" s="14"/>
      <c r="D579" s="16" t="s">
        <v>32</v>
      </c>
      <c r="E579" s="16">
        <v>0</v>
      </c>
      <c r="F579" s="16">
        <v>0</v>
      </c>
      <c r="G579" s="16">
        <f t="shared" si="16"/>
        <v>0</v>
      </c>
      <c r="H579" s="16">
        <v>-0.49</v>
      </c>
      <c r="I579" s="16">
        <v>-0.47</v>
      </c>
      <c r="J579" s="16">
        <f t="shared" si="17"/>
        <v>-2.0000000000000018E-2</v>
      </c>
      <c r="K579" s="16"/>
      <c r="L579" s="16"/>
      <c r="M579" s="16"/>
      <c r="N579" s="16"/>
      <c r="O579" s="16"/>
    </row>
    <row r="580" spans="1:15" x14ac:dyDescent="0.3">
      <c r="A580" s="14">
        <v>1</v>
      </c>
      <c r="B580" s="14"/>
      <c r="C580" s="14"/>
      <c r="D580" s="16" t="s">
        <v>33</v>
      </c>
      <c r="E580" s="16">
        <v>1.52</v>
      </c>
      <c r="F580" s="16">
        <v>1.5</v>
      </c>
      <c r="G580" s="16">
        <f t="shared" si="16"/>
        <v>-2.0000000000000018E-2</v>
      </c>
      <c r="H580" s="16">
        <v>0.56000000000000005</v>
      </c>
      <c r="I580" s="16">
        <v>0.56999999999999995</v>
      </c>
      <c r="J580" s="16">
        <f t="shared" si="17"/>
        <v>9.9999999999998979E-3</v>
      </c>
      <c r="K580" s="16"/>
      <c r="L580" s="16"/>
      <c r="M580" s="16"/>
      <c r="N580" s="16"/>
      <c r="O580" s="16"/>
    </row>
    <row r="581" spans="1:15" x14ac:dyDescent="0.3">
      <c r="A581" s="14">
        <v>2</v>
      </c>
      <c r="B581" s="14"/>
      <c r="C581" s="14"/>
      <c r="D581" s="16" t="s">
        <v>33</v>
      </c>
      <c r="E581" s="16">
        <v>3.79</v>
      </c>
      <c r="F581" s="16">
        <v>3.82</v>
      </c>
      <c r="G581" s="16">
        <f t="shared" si="16"/>
        <v>2.9999999999999805E-2</v>
      </c>
      <c r="H581" s="16">
        <v>0.55000000000000004</v>
      </c>
      <c r="I581" s="16">
        <v>0.53</v>
      </c>
      <c r="J581" s="16">
        <f t="shared" si="17"/>
        <v>-2.0000000000000018E-2</v>
      </c>
      <c r="K581" s="16"/>
      <c r="L581" s="16"/>
      <c r="M581" s="16"/>
      <c r="N581" s="16"/>
      <c r="O581" s="16"/>
    </row>
    <row r="582" spans="1:15" x14ac:dyDescent="0.3">
      <c r="A582" s="14">
        <v>3</v>
      </c>
      <c r="B582" s="14"/>
      <c r="C582" s="14"/>
      <c r="D582" s="16" t="s">
        <v>33</v>
      </c>
      <c r="E582" s="16">
        <v>4.09</v>
      </c>
      <c r="F582" s="16">
        <v>4.12</v>
      </c>
      <c r="G582" s="16">
        <f t="shared" si="16"/>
        <v>3.0000000000000249E-2</v>
      </c>
      <c r="H582" s="16">
        <v>0.85</v>
      </c>
      <c r="I582" s="16">
        <v>0.85</v>
      </c>
      <c r="J582" s="16">
        <f t="shared" si="17"/>
        <v>0</v>
      </c>
      <c r="K582" s="16"/>
      <c r="L582" s="16"/>
      <c r="M582" s="16"/>
      <c r="N582" s="16"/>
      <c r="O582" s="16"/>
    </row>
    <row r="583" spans="1:15" x14ac:dyDescent="0.3">
      <c r="A583" s="14">
        <v>4</v>
      </c>
      <c r="B583" s="14"/>
      <c r="C583" s="14"/>
      <c r="D583" s="16" t="s">
        <v>33</v>
      </c>
      <c r="E583" s="16">
        <v>2.09</v>
      </c>
      <c r="F583" s="16">
        <v>2.06</v>
      </c>
      <c r="G583" s="16">
        <f t="shared" si="16"/>
        <v>-2.9999999999999805E-2</v>
      </c>
      <c r="H583" s="16">
        <v>0.86</v>
      </c>
      <c r="I583" s="16">
        <v>0.86</v>
      </c>
      <c r="J583" s="16">
        <f t="shared" si="17"/>
        <v>0</v>
      </c>
      <c r="K583" s="16"/>
      <c r="L583" s="16"/>
      <c r="M583" s="16"/>
      <c r="N583" s="16"/>
      <c r="O583" s="16"/>
    </row>
    <row r="584" spans="1:15" x14ac:dyDescent="0.3">
      <c r="A584" s="11">
        <v>5</v>
      </c>
      <c r="B584" s="11">
        <v>1.1200000000000001</v>
      </c>
      <c r="C584" s="12">
        <v>920</v>
      </c>
      <c r="D584" s="13" t="s">
        <v>31</v>
      </c>
      <c r="E584" s="13">
        <v>2.1</v>
      </c>
      <c r="F584" s="13">
        <v>2.1</v>
      </c>
      <c r="G584" s="13">
        <f t="shared" si="16"/>
        <v>0</v>
      </c>
      <c r="H584" s="13">
        <v>0.87</v>
      </c>
      <c r="I584" s="13">
        <v>0.87</v>
      </c>
      <c r="J584" s="13">
        <f t="shared" si="17"/>
        <v>0</v>
      </c>
      <c r="K584" s="13">
        <v>3.27</v>
      </c>
      <c r="L584" s="13">
        <v>14.63</v>
      </c>
      <c r="M584" s="13">
        <v>4.0999999999999996</v>
      </c>
      <c r="N584" s="13">
        <v>5.71</v>
      </c>
      <c r="O584" s="13"/>
    </row>
    <row r="585" spans="1:15" x14ac:dyDescent="0.3">
      <c r="A585" s="11">
        <v>4</v>
      </c>
      <c r="B585" s="11"/>
      <c r="C585" s="11"/>
      <c r="D585" s="13" t="s">
        <v>31</v>
      </c>
      <c r="E585" s="13">
        <v>3.28</v>
      </c>
      <c r="F585" s="13">
        <v>3.32</v>
      </c>
      <c r="G585" s="13">
        <f t="shared" si="16"/>
        <v>4.0000000000000036E-2</v>
      </c>
      <c r="H585" s="13">
        <v>0.86</v>
      </c>
      <c r="I585" s="13">
        <v>0.88</v>
      </c>
      <c r="J585" s="13">
        <f t="shared" si="17"/>
        <v>2.0000000000000018E-2</v>
      </c>
      <c r="K585" s="13"/>
      <c r="L585" s="13"/>
      <c r="M585" s="13"/>
      <c r="N585" s="13"/>
      <c r="O585" s="13"/>
    </row>
    <row r="586" spans="1:15" x14ac:dyDescent="0.3">
      <c r="A586" s="11">
        <v>3</v>
      </c>
      <c r="B586" s="11"/>
      <c r="C586" s="11"/>
      <c r="D586" s="13" t="s">
        <v>31</v>
      </c>
      <c r="E586" s="13">
        <v>4.0999999999999996</v>
      </c>
      <c r="F586" s="13">
        <v>4.1100000000000003</v>
      </c>
      <c r="G586" s="13">
        <f t="shared" si="16"/>
        <v>1.0000000000000675E-2</v>
      </c>
      <c r="H586" s="13">
        <v>0.86</v>
      </c>
      <c r="I586" s="13">
        <v>0.86</v>
      </c>
      <c r="J586" s="13">
        <f t="shared" si="17"/>
        <v>0</v>
      </c>
      <c r="K586" s="13"/>
      <c r="L586" s="13"/>
      <c r="M586" s="13"/>
      <c r="N586" s="13"/>
      <c r="O586" s="13"/>
    </row>
    <row r="587" spans="1:15" x14ac:dyDescent="0.3">
      <c r="A587" s="11">
        <v>2</v>
      </c>
      <c r="B587" s="11"/>
      <c r="C587" s="11"/>
      <c r="D587" s="13" t="s">
        <v>31</v>
      </c>
      <c r="E587" s="13">
        <v>3.8</v>
      </c>
      <c r="F587" s="13">
        <v>3.81</v>
      </c>
      <c r="G587" s="13">
        <f t="shared" si="16"/>
        <v>1.0000000000000231E-2</v>
      </c>
      <c r="H587" s="13">
        <v>0.56000000000000005</v>
      </c>
      <c r="I587" s="13">
        <v>0.54</v>
      </c>
      <c r="J587" s="13">
        <f t="shared" si="17"/>
        <v>-2.0000000000000018E-2</v>
      </c>
      <c r="K587" s="13"/>
      <c r="L587" s="13"/>
      <c r="M587" s="13"/>
      <c r="N587" s="13"/>
      <c r="O587" s="13"/>
    </row>
    <row r="588" spans="1:15" x14ac:dyDescent="0.3">
      <c r="A588" s="11">
        <v>1</v>
      </c>
      <c r="B588" s="11"/>
      <c r="C588" s="11"/>
      <c r="D588" s="13" t="s">
        <v>31</v>
      </c>
      <c r="E588" s="13">
        <v>3.28</v>
      </c>
      <c r="F588" s="13">
        <v>3.25</v>
      </c>
      <c r="G588" s="13">
        <f t="shared" si="16"/>
        <v>-2.9999999999999805E-2</v>
      </c>
      <c r="H588" s="13">
        <v>0.56000000000000005</v>
      </c>
      <c r="I588" s="13">
        <v>0.55000000000000004</v>
      </c>
      <c r="J588" s="13">
        <f t="shared" si="17"/>
        <v>-1.0000000000000009E-2</v>
      </c>
      <c r="K588" s="13"/>
      <c r="L588" s="13"/>
      <c r="M588" s="13"/>
      <c r="N588" s="13"/>
      <c r="O588" s="13"/>
    </row>
    <row r="589" spans="1:15" x14ac:dyDescent="0.3">
      <c r="A589" s="11">
        <v>0</v>
      </c>
      <c r="B589" s="11"/>
      <c r="C589" s="11"/>
      <c r="D589" s="13" t="s">
        <v>32</v>
      </c>
      <c r="E589" s="13">
        <v>0</v>
      </c>
      <c r="F589" s="13">
        <v>0</v>
      </c>
      <c r="G589" s="13">
        <f t="shared" si="16"/>
        <v>0</v>
      </c>
      <c r="H589" s="13">
        <v>0.59</v>
      </c>
      <c r="I589" s="13">
        <v>0.56999999999999995</v>
      </c>
      <c r="J589" s="13">
        <f t="shared" si="17"/>
        <v>-2.0000000000000018E-2</v>
      </c>
      <c r="K589" s="13"/>
      <c r="L589" s="13"/>
      <c r="M589" s="13"/>
      <c r="N589" s="13"/>
      <c r="O589" s="13"/>
    </row>
    <row r="590" spans="1:15" x14ac:dyDescent="0.3">
      <c r="A590" s="11">
        <v>1</v>
      </c>
      <c r="B590" s="11"/>
      <c r="C590" s="11"/>
      <c r="D590" s="13" t="s">
        <v>33</v>
      </c>
      <c r="E590" s="13">
        <v>0.77</v>
      </c>
      <c r="F590" s="13">
        <v>0.74</v>
      </c>
      <c r="G590" s="13">
        <f t="shared" si="16"/>
        <v>-3.0000000000000027E-2</v>
      </c>
      <c r="H590" s="13">
        <v>-0.51</v>
      </c>
      <c r="I590" s="13">
        <v>-0.51</v>
      </c>
      <c r="J590" s="13">
        <f t="shared" si="17"/>
        <v>0</v>
      </c>
      <c r="K590" s="13"/>
      <c r="L590" s="13"/>
      <c r="M590" s="13"/>
      <c r="N590" s="13"/>
      <c r="O590" s="13"/>
    </row>
    <row r="591" spans="1:15" x14ac:dyDescent="0.3">
      <c r="A591" s="11">
        <v>2</v>
      </c>
      <c r="B591" s="11"/>
      <c r="C591" s="11"/>
      <c r="D591" s="13" t="s">
        <v>33</v>
      </c>
      <c r="E591" s="13">
        <v>3.73</v>
      </c>
      <c r="F591" s="13">
        <v>3.73</v>
      </c>
      <c r="G591" s="13">
        <f t="shared" ref="G591:G654" si="18">ABS(F591)-ABS(E591)</f>
        <v>0</v>
      </c>
      <c r="H591" s="13">
        <v>-0.52</v>
      </c>
      <c r="I591" s="13">
        <v>-0.52</v>
      </c>
      <c r="J591" s="13">
        <f t="shared" ref="J591:J654" si="19">ABS(I591)-ABS(H591)</f>
        <v>0</v>
      </c>
      <c r="K591" s="13"/>
      <c r="L591" s="13"/>
      <c r="M591" s="13"/>
      <c r="N591" s="13"/>
      <c r="O591" s="13"/>
    </row>
    <row r="592" spans="1:15" x14ac:dyDescent="0.3">
      <c r="A592" s="11">
        <v>3</v>
      </c>
      <c r="B592" s="11"/>
      <c r="C592" s="11"/>
      <c r="D592" s="13" t="s">
        <v>33</v>
      </c>
      <c r="E592" s="13">
        <v>5.41</v>
      </c>
      <c r="F592" s="13">
        <v>5.44</v>
      </c>
      <c r="G592" s="13">
        <f t="shared" si="18"/>
        <v>3.0000000000000249E-2</v>
      </c>
      <c r="H592" s="13">
        <v>-0.52</v>
      </c>
      <c r="I592" s="13">
        <v>-0.54</v>
      </c>
      <c r="J592" s="13">
        <f t="shared" si="19"/>
        <v>2.0000000000000018E-2</v>
      </c>
      <c r="K592" s="13"/>
      <c r="L592" s="13"/>
      <c r="M592" s="13"/>
      <c r="N592" s="13"/>
      <c r="O592" s="13"/>
    </row>
    <row r="593" spans="1:15" x14ac:dyDescent="0.3">
      <c r="A593" s="11">
        <v>4</v>
      </c>
      <c r="B593" s="11"/>
      <c r="C593" s="11"/>
      <c r="D593" s="13" t="s">
        <v>33</v>
      </c>
      <c r="E593" s="13">
        <v>5.71</v>
      </c>
      <c r="F593" s="13">
        <v>5.7</v>
      </c>
      <c r="G593" s="13">
        <f t="shared" si="18"/>
        <v>-9.9999999999997868E-3</v>
      </c>
      <c r="H593" s="13">
        <v>-0.22</v>
      </c>
      <c r="I593" s="13">
        <v>-0.24</v>
      </c>
      <c r="J593" s="13">
        <f t="shared" si="19"/>
        <v>1.999999999999999E-2</v>
      </c>
      <c r="K593" s="13"/>
      <c r="L593" s="13"/>
      <c r="M593" s="13"/>
      <c r="N593" s="13"/>
      <c r="O593" s="13"/>
    </row>
    <row r="594" spans="1:15" x14ac:dyDescent="0.3">
      <c r="A594" s="11">
        <v>5</v>
      </c>
      <c r="B594" s="11"/>
      <c r="C594" s="11"/>
      <c r="D594" s="13" t="s">
        <v>33</v>
      </c>
      <c r="E594" s="13">
        <v>3.73</v>
      </c>
      <c r="F594" s="13">
        <v>3.71</v>
      </c>
      <c r="G594" s="13">
        <f t="shared" si="18"/>
        <v>-2.0000000000000018E-2</v>
      </c>
      <c r="H594" s="13">
        <v>-0.22</v>
      </c>
      <c r="I594" s="13">
        <v>-0.22</v>
      </c>
      <c r="J594" s="13">
        <f t="shared" si="19"/>
        <v>0</v>
      </c>
      <c r="K594" s="13"/>
      <c r="L594" s="13"/>
      <c r="M594" s="13"/>
      <c r="N594" s="13"/>
      <c r="O594" s="13"/>
    </row>
    <row r="595" spans="1:15" x14ac:dyDescent="0.3">
      <c r="A595" s="11">
        <v>6</v>
      </c>
      <c r="B595" s="11"/>
      <c r="C595" s="11"/>
      <c r="D595" s="13" t="s">
        <v>33</v>
      </c>
      <c r="E595" s="13">
        <v>3.71</v>
      </c>
      <c r="F595" s="13">
        <v>3.71</v>
      </c>
      <c r="G595" s="13">
        <f t="shared" si="18"/>
        <v>0</v>
      </c>
      <c r="H595" s="13">
        <v>-0.22</v>
      </c>
      <c r="I595" s="13">
        <v>-0.22</v>
      </c>
      <c r="J595" s="13">
        <f t="shared" si="19"/>
        <v>0</v>
      </c>
      <c r="K595" s="13"/>
      <c r="L595" s="13"/>
      <c r="M595" s="13"/>
      <c r="N595" s="13"/>
      <c r="O595" s="13"/>
    </row>
    <row r="596" spans="1:15" x14ac:dyDescent="0.3">
      <c r="A596" s="14">
        <v>4</v>
      </c>
      <c r="B596" s="14">
        <v>1.1599999999999999</v>
      </c>
      <c r="C596" s="15">
        <v>940</v>
      </c>
      <c r="D596" s="16" t="s">
        <v>31</v>
      </c>
      <c r="E596" s="16">
        <v>3.6</v>
      </c>
      <c r="F596" s="16">
        <v>3.58</v>
      </c>
      <c r="G596" s="16">
        <f t="shared" si="18"/>
        <v>-2.0000000000000018E-2</v>
      </c>
      <c r="H596" s="16">
        <v>-0.14000000000000001</v>
      </c>
      <c r="I596" s="16">
        <v>-0.12</v>
      </c>
      <c r="J596" s="16">
        <f t="shared" si="19"/>
        <v>-2.0000000000000018E-2</v>
      </c>
      <c r="K596" s="16">
        <v>2.57</v>
      </c>
      <c r="L596" s="16">
        <v>14.14</v>
      </c>
      <c r="M596" s="16">
        <v>5.6</v>
      </c>
      <c r="N596" s="16">
        <v>4.04</v>
      </c>
      <c r="O596" s="16"/>
    </row>
    <row r="597" spans="1:15" x14ac:dyDescent="0.3">
      <c r="A597" s="14">
        <v>3</v>
      </c>
      <c r="B597" s="14"/>
      <c r="C597" s="14"/>
      <c r="D597" s="16" t="s">
        <v>31</v>
      </c>
      <c r="E597" s="16">
        <v>5.6</v>
      </c>
      <c r="F597" s="16">
        <v>5.63</v>
      </c>
      <c r="G597" s="16">
        <f t="shared" si="18"/>
        <v>3.0000000000000249E-2</v>
      </c>
      <c r="H597" s="16">
        <v>-0.12</v>
      </c>
      <c r="I597" s="16">
        <v>-0.12</v>
      </c>
      <c r="J597" s="16">
        <f t="shared" si="19"/>
        <v>0</v>
      </c>
      <c r="K597" s="16"/>
      <c r="L597" s="16"/>
      <c r="M597" s="16"/>
      <c r="N597" s="16"/>
      <c r="O597" s="16"/>
    </row>
    <row r="598" spans="1:15" x14ac:dyDescent="0.3">
      <c r="A598" s="14">
        <v>2</v>
      </c>
      <c r="B598" s="14"/>
      <c r="C598" s="14"/>
      <c r="D598" s="16" t="s">
        <v>31</v>
      </c>
      <c r="E598" s="16">
        <v>5.3</v>
      </c>
      <c r="F598" s="16">
        <v>5.31</v>
      </c>
      <c r="G598" s="16">
        <f t="shared" si="18"/>
        <v>9.9999999999997868E-3</v>
      </c>
      <c r="H598" s="16">
        <v>-0.42</v>
      </c>
      <c r="I598" s="16">
        <v>-0.43</v>
      </c>
      <c r="J598" s="16">
        <f t="shared" si="19"/>
        <v>1.0000000000000009E-2</v>
      </c>
      <c r="K598" s="16"/>
      <c r="L598" s="16"/>
      <c r="M598" s="16"/>
      <c r="N598" s="16"/>
      <c r="O598" s="16"/>
    </row>
    <row r="599" spans="1:15" x14ac:dyDescent="0.3">
      <c r="A599" s="14">
        <v>1</v>
      </c>
      <c r="B599" s="14"/>
      <c r="C599" s="14"/>
      <c r="D599" s="16" t="s">
        <v>31</v>
      </c>
      <c r="E599" s="16">
        <v>2.14</v>
      </c>
      <c r="F599" s="16">
        <v>2.14</v>
      </c>
      <c r="G599" s="16">
        <f t="shared" si="18"/>
        <v>0</v>
      </c>
      <c r="H599" s="16">
        <v>-0.46</v>
      </c>
      <c r="I599" s="16">
        <v>-0.45</v>
      </c>
      <c r="J599" s="16">
        <f t="shared" si="19"/>
        <v>-1.0000000000000009E-2</v>
      </c>
      <c r="K599" s="16"/>
      <c r="L599" s="16"/>
      <c r="M599" s="16"/>
      <c r="N599" s="16"/>
      <c r="O599" s="16"/>
    </row>
    <row r="600" spans="1:15" x14ac:dyDescent="0.3">
      <c r="A600" s="14">
        <v>0</v>
      </c>
      <c r="B600" s="14"/>
      <c r="C600" s="14"/>
      <c r="D600" s="16" t="s">
        <v>32</v>
      </c>
      <c r="E600" s="16">
        <v>0</v>
      </c>
      <c r="F600" s="16">
        <v>0</v>
      </c>
      <c r="G600" s="16">
        <f t="shared" si="18"/>
        <v>0</v>
      </c>
      <c r="H600" s="16">
        <v>0.57999999999999996</v>
      </c>
      <c r="I600" s="16">
        <v>0.59</v>
      </c>
      <c r="J600" s="16">
        <f t="shared" si="19"/>
        <v>1.0000000000000009E-2</v>
      </c>
      <c r="K600" s="16"/>
      <c r="L600" s="16"/>
      <c r="M600" s="16"/>
      <c r="N600" s="16"/>
      <c r="O600" s="16"/>
    </row>
    <row r="601" spans="1:15" x14ac:dyDescent="0.3">
      <c r="A601" s="14">
        <v>1</v>
      </c>
      <c r="B601" s="14"/>
      <c r="C601" s="14"/>
      <c r="D601" s="16" t="s">
        <v>33</v>
      </c>
      <c r="E601" s="16">
        <v>3.74</v>
      </c>
      <c r="F601" s="16">
        <v>3.7</v>
      </c>
      <c r="G601" s="16">
        <f t="shared" si="18"/>
        <v>-4.0000000000000036E-2</v>
      </c>
      <c r="H601" s="16">
        <v>0.62</v>
      </c>
      <c r="I601" s="16">
        <v>0.62</v>
      </c>
      <c r="J601" s="16">
        <f t="shared" si="19"/>
        <v>0</v>
      </c>
      <c r="K601" s="16"/>
      <c r="L601" s="16"/>
      <c r="M601" s="16"/>
      <c r="N601" s="16"/>
      <c r="O601" s="16"/>
    </row>
    <row r="602" spans="1:15" x14ac:dyDescent="0.3">
      <c r="A602" s="14">
        <v>2</v>
      </c>
      <c r="B602" s="14"/>
      <c r="C602" s="14"/>
      <c r="D602" s="16" t="s">
        <v>33</v>
      </c>
      <c r="E602" s="16">
        <v>4.04</v>
      </c>
      <c r="F602" s="16">
        <v>4.03</v>
      </c>
      <c r="G602" s="16">
        <f t="shared" si="18"/>
        <v>-9.9999999999997868E-3</v>
      </c>
      <c r="H602" s="16">
        <v>0.92</v>
      </c>
      <c r="I602" s="16">
        <v>0.9</v>
      </c>
      <c r="J602" s="16">
        <f t="shared" si="19"/>
        <v>-2.0000000000000018E-2</v>
      </c>
      <c r="K602" s="16"/>
      <c r="L602" s="16"/>
      <c r="M602" s="16"/>
      <c r="N602" s="16"/>
      <c r="O602" s="16"/>
    </row>
    <row r="603" spans="1:15" x14ac:dyDescent="0.3">
      <c r="A603" s="14">
        <v>3</v>
      </c>
      <c r="B603" s="14"/>
      <c r="C603" s="14"/>
      <c r="D603" s="16" t="s">
        <v>33</v>
      </c>
      <c r="E603" s="16">
        <v>2.04</v>
      </c>
      <c r="F603" s="16">
        <v>2.04</v>
      </c>
      <c r="G603" s="16">
        <f t="shared" si="18"/>
        <v>0</v>
      </c>
      <c r="H603" s="16">
        <v>0.9</v>
      </c>
      <c r="I603" s="16">
        <v>0.91</v>
      </c>
      <c r="J603" s="16">
        <f t="shared" si="19"/>
        <v>1.0000000000000009E-2</v>
      </c>
      <c r="K603" s="16"/>
      <c r="L603" s="16"/>
      <c r="M603" s="16"/>
      <c r="N603" s="16"/>
      <c r="O603" s="16"/>
    </row>
    <row r="604" spans="1:15" x14ac:dyDescent="0.3">
      <c r="A604" s="11">
        <v>6</v>
      </c>
      <c r="B604" s="11">
        <v>2.2599999999999998</v>
      </c>
      <c r="C604" s="12">
        <v>960</v>
      </c>
      <c r="D604" s="13" t="s">
        <v>31</v>
      </c>
      <c r="E604" s="13">
        <v>2.82</v>
      </c>
      <c r="F604" s="13">
        <v>2.81</v>
      </c>
      <c r="G604" s="13">
        <f t="shared" si="18"/>
        <v>-9.9999999999997868E-3</v>
      </c>
      <c r="H604" s="13">
        <v>-0.17</v>
      </c>
      <c r="I604" s="13">
        <v>-0.17</v>
      </c>
      <c r="J604" s="13">
        <f t="shared" si="19"/>
        <v>0</v>
      </c>
      <c r="K604" s="13">
        <v>3.99</v>
      </c>
      <c r="L604" s="13">
        <v>13.49</v>
      </c>
      <c r="M604" s="13">
        <v>4.04</v>
      </c>
      <c r="N604" s="13">
        <v>3.58</v>
      </c>
      <c r="O604" s="13"/>
    </row>
    <row r="605" spans="1:15" x14ac:dyDescent="0.3">
      <c r="A605" s="11">
        <v>5</v>
      </c>
      <c r="B605" s="11"/>
      <c r="C605" s="11"/>
      <c r="D605" s="13" t="s">
        <v>31</v>
      </c>
      <c r="E605" s="13">
        <v>3.61</v>
      </c>
      <c r="F605" s="13">
        <v>3.64</v>
      </c>
      <c r="G605" s="13">
        <f t="shared" si="18"/>
        <v>3.0000000000000249E-2</v>
      </c>
      <c r="H605" s="13">
        <v>-0.17</v>
      </c>
      <c r="I605" s="13">
        <v>-0.17</v>
      </c>
      <c r="J605" s="13">
        <f t="shared" si="19"/>
        <v>0</v>
      </c>
      <c r="K605" s="13"/>
      <c r="L605" s="13"/>
      <c r="M605" s="13"/>
      <c r="N605" s="13"/>
      <c r="O605" s="13"/>
    </row>
    <row r="606" spans="1:15" x14ac:dyDescent="0.3">
      <c r="A606" s="11">
        <v>4</v>
      </c>
      <c r="B606" s="11"/>
      <c r="C606" s="11"/>
      <c r="D606" s="13" t="s">
        <v>31</v>
      </c>
      <c r="E606" s="13">
        <v>4.0199999999999996</v>
      </c>
      <c r="F606" s="13">
        <v>4.04</v>
      </c>
      <c r="G606" s="13">
        <f t="shared" si="18"/>
        <v>2.0000000000000462E-2</v>
      </c>
      <c r="H606" s="13">
        <v>0.95</v>
      </c>
      <c r="I606" s="13">
        <v>0.96</v>
      </c>
      <c r="J606" s="13">
        <f t="shared" si="19"/>
        <v>1.0000000000000009E-2</v>
      </c>
      <c r="K606" s="13"/>
      <c r="L606" s="13"/>
      <c r="M606" s="13"/>
      <c r="N606" s="13"/>
      <c r="O606" s="13"/>
    </row>
    <row r="607" spans="1:15" x14ac:dyDescent="0.3">
      <c r="A607" s="11">
        <v>3</v>
      </c>
      <c r="B607" s="11"/>
      <c r="C607" s="11"/>
      <c r="D607" s="13" t="s">
        <v>31</v>
      </c>
      <c r="E607" s="13">
        <v>4.04</v>
      </c>
      <c r="F607" s="13">
        <v>4.03</v>
      </c>
      <c r="G607" s="13">
        <f t="shared" si="18"/>
        <v>-9.9999999999997868E-3</v>
      </c>
      <c r="H607" s="13">
        <v>0.95</v>
      </c>
      <c r="I607" s="13">
        <v>0.97</v>
      </c>
      <c r="J607" s="13">
        <f t="shared" si="19"/>
        <v>2.0000000000000018E-2</v>
      </c>
      <c r="K607" s="13"/>
      <c r="L607" s="13"/>
      <c r="M607" s="13"/>
      <c r="N607" s="13"/>
      <c r="O607" s="13"/>
    </row>
    <row r="608" spans="1:15" x14ac:dyDescent="0.3">
      <c r="A608" s="11">
        <v>2</v>
      </c>
      <c r="B608" s="11"/>
      <c r="C608" s="11"/>
      <c r="D608" s="13" t="s">
        <v>31</v>
      </c>
      <c r="E608" s="13">
        <v>3.92</v>
      </c>
      <c r="F608" s="13">
        <v>3.93</v>
      </c>
      <c r="G608" s="13">
        <f t="shared" si="18"/>
        <v>1.0000000000000231E-2</v>
      </c>
      <c r="H608" s="13">
        <v>0.39</v>
      </c>
      <c r="I608" s="13">
        <v>0.39</v>
      </c>
      <c r="J608" s="13">
        <f t="shared" si="19"/>
        <v>0</v>
      </c>
      <c r="K608" s="13"/>
      <c r="L608" s="13"/>
      <c r="M608" s="13"/>
      <c r="N608" s="13"/>
      <c r="O608" s="13"/>
    </row>
    <row r="609" spans="1:15" x14ac:dyDescent="0.3">
      <c r="A609" s="11">
        <v>1</v>
      </c>
      <c r="B609" s="11"/>
      <c r="C609" s="11"/>
      <c r="D609" s="13" t="s">
        <v>31</v>
      </c>
      <c r="E609" s="13">
        <v>3.61</v>
      </c>
      <c r="F609" s="13">
        <v>3.58</v>
      </c>
      <c r="G609" s="13">
        <f t="shared" si="18"/>
        <v>-2.9999999999999805E-2</v>
      </c>
      <c r="H609" s="13">
        <v>-0.47</v>
      </c>
      <c r="I609" s="13">
        <v>-0.47</v>
      </c>
      <c r="J609" s="13">
        <f t="shared" si="19"/>
        <v>0</v>
      </c>
      <c r="K609" s="13"/>
      <c r="L609" s="13"/>
      <c r="M609" s="13"/>
      <c r="N609" s="13"/>
      <c r="O609" s="13"/>
    </row>
    <row r="610" spans="1:15" x14ac:dyDescent="0.3">
      <c r="A610" s="11">
        <v>0</v>
      </c>
      <c r="B610" s="11"/>
      <c r="C610" s="11"/>
      <c r="D610" s="13" t="s">
        <v>32</v>
      </c>
      <c r="E610" s="13">
        <v>0</v>
      </c>
      <c r="F610" s="13">
        <v>0</v>
      </c>
      <c r="G610" s="13">
        <f t="shared" si="18"/>
        <v>0</v>
      </c>
      <c r="H610" s="13">
        <v>-0.49</v>
      </c>
      <c r="I610" s="13">
        <v>-0.48</v>
      </c>
      <c r="J610" s="13">
        <f t="shared" si="19"/>
        <v>-1.0000000000000009E-2</v>
      </c>
      <c r="K610" s="13"/>
      <c r="L610" s="13"/>
      <c r="M610" s="13"/>
      <c r="N610" s="13"/>
      <c r="O610" s="13"/>
    </row>
    <row r="611" spans="1:15" x14ac:dyDescent="0.3">
      <c r="A611" s="11">
        <v>1</v>
      </c>
      <c r="B611" s="11"/>
      <c r="C611" s="11"/>
      <c r="D611" s="13" t="s">
        <v>33</v>
      </c>
      <c r="E611" s="13">
        <v>1.18</v>
      </c>
      <c r="F611" s="13">
        <v>1.18</v>
      </c>
      <c r="G611" s="13">
        <f t="shared" si="18"/>
        <v>0</v>
      </c>
      <c r="H611" s="13">
        <v>0.96</v>
      </c>
      <c r="I611" s="13">
        <v>0.98</v>
      </c>
      <c r="J611" s="13">
        <f t="shared" si="19"/>
        <v>2.0000000000000018E-2</v>
      </c>
      <c r="K611" s="13"/>
      <c r="L611" s="13"/>
      <c r="M611" s="13"/>
      <c r="N611" s="13"/>
      <c r="O611" s="13"/>
    </row>
    <row r="612" spans="1:15" x14ac:dyDescent="0.3">
      <c r="A612" s="11">
        <v>2</v>
      </c>
      <c r="B612" s="11"/>
      <c r="C612" s="11"/>
      <c r="D612" s="13" t="s">
        <v>33</v>
      </c>
      <c r="E612" s="13">
        <v>3.28</v>
      </c>
      <c r="F612" s="13">
        <v>3.26</v>
      </c>
      <c r="G612" s="13">
        <f t="shared" si="18"/>
        <v>-2.0000000000000018E-2</v>
      </c>
      <c r="H612" s="13">
        <v>0.96</v>
      </c>
      <c r="I612" s="13">
        <v>0.97</v>
      </c>
      <c r="J612" s="13">
        <f t="shared" si="19"/>
        <v>1.0000000000000009E-2</v>
      </c>
      <c r="K612" s="13"/>
      <c r="L612" s="13"/>
      <c r="M612" s="13"/>
      <c r="N612" s="13"/>
      <c r="O612" s="13"/>
    </row>
    <row r="613" spans="1:15" x14ac:dyDescent="0.3">
      <c r="A613" s="11">
        <v>3</v>
      </c>
      <c r="B613" s="11"/>
      <c r="C613" s="11"/>
      <c r="D613" s="13" t="s">
        <v>33</v>
      </c>
      <c r="E613" s="13">
        <v>3.58</v>
      </c>
      <c r="F613" s="13">
        <v>3.62</v>
      </c>
      <c r="G613" s="13">
        <f t="shared" si="18"/>
        <v>4.0000000000000036E-2</v>
      </c>
      <c r="H613" s="13">
        <v>1.26</v>
      </c>
      <c r="I613" s="13">
        <v>1.25</v>
      </c>
      <c r="J613" s="13">
        <f t="shared" si="19"/>
        <v>-1.0000000000000009E-2</v>
      </c>
      <c r="K613" s="13"/>
      <c r="L613" s="13"/>
      <c r="M613" s="13"/>
      <c r="N613" s="13"/>
      <c r="O613" s="13"/>
    </row>
    <row r="614" spans="1:15" x14ac:dyDescent="0.3">
      <c r="A614" s="11">
        <v>4</v>
      </c>
      <c r="B614" s="11"/>
      <c r="C614" s="11"/>
      <c r="D614" s="13" t="s">
        <v>33</v>
      </c>
      <c r="E614" s="13">
        <v>1.58</v>
      </c>
      <c r="F614" s="13">
        <v>1.57</v>
      </c>
      <c r="G614" s="13">
        <f t="shared" si="18"/>
        <v>-1.0000000000000009E-2</v>
      </c>
      <c r="H614" s="13">
        <v>1.26</v>
      </c>
      <c r="I614" s="13">
        <v>1.24</v>
      </c>
      <c r="J614" s="13">
        <f t="shared" si="19"/>
        <v>-2.0000000000000018E-2</v>
      </c>
      <c r="K614" s="13"/>
      <c r="L614" s="13"/>
      <c r="M614" s="13"/>
      <c r="N614" s="13"/>
      <c r="O614" s="13"/>
    </row>
    <row r="615" spans="1:15" x14ac:dyDescent="0.3">
      <c r="A615" s="14">
        <v>6</v>
      </c>
      <c r="B615" s="14">
        <v>1.1000000000000001</v>
      </c>
      <c r="C615" s="15">
        <v>980</v>
      </c>
      <c r="D615" s="16" t="s">
        <v>31</v>
      </c>
      <c r="E615" s="16">
        <v>4.4000000000000004</v>
      </c>
      <c r="F615" s="16">
        <v>4.37</v>
      </c>
      <c r="G615" s="16">
        <f t="shared" si="18"/>
        <v>-3.0000000000000249E-2</v>
      </c>
      <c r="H615" s="16">
        <v>-0.03</v>
      </c>
      <c r="I615" s="16">
        <v>-0.01</v>
      </c>
      <c r="J615" s="16">
        <f t="shared" si="19"/>
        <v>-1.9999999999999997E-2</v>
      </c>
      <c r="K615" s="16">
        <v>0.63</v>
      </c>
      <c r="L615" s="16">
        <v>14.98</v>
      </c>
      <c r="M615" s="16">
        <v>6.22</v>
      </c>
      <c r="N615" s="16">
        <v>4.0199999999999996</v>
      </c>
      <c r="O615" s="16"/>
    </row>
    <row r="616" spans="1:15" x14ac:dyDescent="0.3">
      <c r="A616" s="14">
        <v>5</v>
      </c>
      <c r="B616" s="14"/>
      <c r="C616" s="14"/>
      <c r="D616" s="16" t="s">
        <v>31</v>
      </c>
      <c r="E616" s="16">
        <v>4.92</v>
      </c>
      <c r="F616" s="16">
        <v>4.96</v>
      </c>
      <c r="G616" s="16">
        <f t="shared" si="18"/>
        <v>4.0000000000000036E-2</v>
      </c>
      <c r="H616" s="16">
        <v>-0.49</v>
      </c>
      <c r="I616" s="16">
        <v>-0.47</v>
      </c>
      <c r="J616" s="16">
        <f t="shared" si="19"/>
        <v>-2.0000000000000018E-2</v>
      </c>
      <c r="K616" s="16"/>
      <c r="L616" s="16"/>
      <c r="M616" s="16"/>
      <c r="N616" s="16"/>
      <c r="O616" s="16"/>
    </row>
    <row r="617" spans="1:15" x14ac:dyDescent="0.3">
      <c r="A617" s="14">
        <v>4</v>
      </c>
      <c r="B617" s="14"/>
      <c r="C617" s="14"/>
      <c r="D617" s="16" t="s">
        <v>31</v>
      </c>
      <c r="E617" s="16">
        <v>6.22</v>
      </c>
      <c r="F617" s="16">
        <v>6.25</v>
      </c>
      <c r="G617" s="16">
        <f t="shared" si="18"/>
        <v>3.0000000000000249E-2</v>
      </c>
      <c r="H617" s="16">
        <v>-0.47</v>
      </c>
      <c r="I617" s="16">
        <v>-0.47</v>
      </c>
      <c r="J617" s="16">
        <f t="shared" si="19"/>
        <v>0</v>
      </c>
      <c r="K617" s="16"/>
      <c r="L617" s="16"/>
      <c r="M617" s="16"/>
      <c r="N617" s="16"/>
      <c r="O617" s="16"/>
    </row>
    <row r="618" spans="1:15" x14ac:dyDescent="0.3">
      <c r="A618" s="14">
        <v>3</v>
      </c>
      <c r="B618" s="14"/>
      <c r="C618" s="14"/>
      <c r="D618" s="16" t="s">
        <v>31</v>
      </c>
      <c r="E618" s="16">
        <v>5.92</v>
      </c>
      <c r="F618" s="16">
        <v>5.95</v>
      </c>
      <c r="G618" s="16">
        <f t="shared" si="18"/>
        <v>3.0000000000000249E-2</v>
      </c>
      <c r="H618" s="16">
        <v>-0.78</v>
      </c>
      <c r="I618" s="16">
        <v>-0.76</v>
      </c>
      <c r="J618" s="16">
        <f t="shared" si="19"/>
        <v>-2.0000000000000018E-2</v>
      </c>
      <c r="K618" s="16"/>
      <c r="L618" s="16"/>
      <c r="M618" s="16"/>
      <c r="N618" s="16"/>
      <c r="O618" s="16"/>
    </row>
    <row r="619" spans="1:15" x14ac:dyDescent="0.3">
      <c r="A619" s="14">
        <v>2</v>
      </c>
      <c r="B619" s="14"/>
      <c r="C619" s="14"/>
      <c r="D619" s="16" t="s">
        <v>31</v>
      </c>
      <c r="E619" s="16">
        <v>4.92</v>
      </c>
      <c r="F619" s="16">
        <v>4.9000000000000004</v>
      </c>
      <c r="G619" s="16">
        <f t="shared" si="18"/>
        <v>-1.9999999999999574E-2</v>
      </c>
      <c r="H619" s="16">
        <v>-0.79</v>
      </c>
      <c r="I619" s="16">
        <v>-0.8</v>
      </c>
      <c r="J619" s="16">
        <f t="shared" si="19"/>
        <v>1.0000000000000009E-2</v>
      </c>
      <c r="K619" s="16"/>
      <c r="L619" s="16"/>
      <c r="M619" s="16"/>
      <c r="N619" s="16"/>
      <c r="O619" s="16"/>
    </row>
    <row r="620" spans="1:15" x14ac:dyDescent="0.3">
      <c r="A620" s="14">
        <v>1</v>
      </c>
      <c r="B620" s="14"/>
      <c r="C620" s="14"/>
      <c r="D620" s="16" t="s">
        <v>31</v>
      </c>
      <c r="E620" s="16">
        <v>3.47</v>
      </c>
      <c r="F620" s="16">
        <v>3.49</v>
      </c>
      <c r="G620" s="16">
        <f t="shared" si="18"/>
        <v>2.0000000000000018E-2</v>
      </c>
      <c r="H620" s="16">
        <v>0.48</v>
      </c>
      <c r="I620" s="16">
        <v>0.46</v>
      </c>
      <c r="J620" s="16">
        <f t="shared" si="19"/>
        <v>-1.9999999999999962E-2</v>
      </c>
      <c r="K620" s="16"/>
      <c r="L620" s="16"/>
      <c r="M620" s="16"/>
      <c r="N620" s="16"/>
      <c r="O620" s="16"/>
    </row>
    <row r="621" spans="1:15" x14ac:dyDescent="0.3">
      <c r="A621" s="14">
        <v>0</v>
      </c>
      <c r="B621" s="14"/>
      <c r="C621" s="14"/>
      <c r="D621" s="16" t="s">
        <v>32</v>
      </c>
      <c r="E621" s="16">
        <v>0</v>
      </c>
      <c r="F621" s="16">
        <v>0</v>
      </c>
      <c r="G621" s="16">
        <f t="shared" si="18"/>
        <v>0</v>
      </c>
      <c r="H621" s="16">
        <v>0.7</v>
      </c>
      <c r="I621" s="16">
        <v>0.69</v>
      </c>
      <c r="J621" s="16">
        <f t="shared" si="19"/>
        <v>-1.0000000000000009E-2</v>
      </c>
      <c r="K621" s="16"/>
      <c r="L621" s="16"/>
      <c r="M621" s="16"/>
      <c r="N621" s="16"/>
      <c r="O621" s="16"/>
    </row>
    <row r="622" spans="1:15" x14ac:dyDescent="0.3">
      <c r="A622" s="14">
        <v>1</v>
      </c>
      <c r="B622" s="14"/>
      <c r="C622" s="14"/>
      <c r="D622" s="16" t="s">
        <v>33</v>
      </c>
      <c r="E622" s="16">
        <v>2.94</v>
      </c>
      <c r="F622" s="16">
        <v>2.96</v>
      </c>
      <c r="G622" s="16">
        <f t="shared" si="18"/>
        <v>2.0000000000000018E-2</v>
      </c>
      <c r="H622" s="16">
        <v>0.7</v>
      </c>
      <c r="I622" s="16">
        <v>0.68</v>
      </c>
      <c r="J622" s="16">
        <f t="shared" si="19"/>
        <v>-1.9999999999999907E-2</v>
      </c>
      <c r="K622" s="16"/>
      <c r="L622" s="16"/>
      <c r="M622" s="16"/>
      <c r="N622" s="16"/>
      <c r="O622" s="16"/>
    </row>
    <row r="623" spans="1:15" x14ac:dyDescent="0.3">
      <c r="A623" s="14">
        <v>2</v>
      </c>
      <c r="B623" s="14"/>
      <c r="C623" s="14"/>
      <c r="D623" s="16" t="s">
        <v>33</v>
      </c>
      <c r="E623" s="16">
        <v>3.72</v>
      </c>
      <c r="F623" s="16">
        <v>3.68</v>
      </c>
      <c r="G623" s="16">
        <f t="shared" si="18"/>
        <v>-4.0000000000000036E-2</v>
      </c>
      <c r="H623" s="16">
        <v>0.7</v>
      </c>
      <c r="I623" s="16">
        <v>0.69</v>
      </c>
      <c r="J623" s="16">
        <f t="shared" si="19"/>
        <v>-1.0000000000000009E-2</v>
      </c>
      <c r="K623" s="16"/>
      <c r="L623" s="16"/>
      <c r="M623" s="16"/>
      <c r="N623" s="16"/>
      <c r="O623" s="16"/>
    </row>
    <row r="624" spans="1:15" x14ac:dyDescent="0.3">
      <c r="A624" s="14">
        <v>3</v>
      </c>
      <c r="B624" s="14"/>
      <c r="C624" s="14"/>
      <c r="D624" s="16" t="s">
        <v>33</v>
      </c>
      <c r="E624" s="16">
        <v>4.0199999999999996</v>
      </c>
      <c r="F624" s="16">
        <v>4.01</v>
      </c>
      <c r="G624" s="16">
        <f t="shared" si="18"/>
        <v>-9.9999999999997868E-3</v>
      </c>
      <c r="H624" s="16">
        <v>1</v>
      </c>
      <c r="I624" s="16">
        <v>1</v>
      </c>
      <c r="J624" s="16">
        <f t="shared" si="19"/>
        <v>0</v>
      </c>
      <c r="K624" s="16"/>
      <c r="L624" s="16"/>
      <c r="M624" s="16"/>
      <c r="N624" s="16"/>
      <c r="O624" s="16"/>
    </row>
    <row r="625" spans="1:15" x14ac:dyDescent="0.3">
      <c r="A625" s="14">
        <v>4</v>
      </c>
      <c r="B625" s="14"/>
      <c r="C625" s="14"/>
      <c r="D625" s="16" t="s">
        <v>33</v>
      </c>
      <c r="E625" s="16">
        <v>2.94</v>
      </c>
      <c r="F625" s="16">
        <v>2.92</v>
      </c>
      <c r="G625" s="16">
        <f t="shared" si="18"/>
        <v>-2.0000000000000018E-2</v>
      </c>
      <c r="H625" s="16">
        <v>1</v>
      </c>
      <c r="I625" s="16">
        <v>0.99</v>
      </c>
      <c r="J625" s="16">
        <f t="shared" si="19"/>
        <v>-1.0000000000000009E-2</v>
      </c>
      <c r="K625" s="16"/>
      <c r="L625" s="16"/>
      <c r="M625" s="16"/>
      <c r="N625" s="16"/>
      <c r="O625" s="16"/>
    </row>
    <row r="626" spans="1:15" x14ac:dyDescent="0.3">
      <c r="A626" s="14">
        <v>5</v>
      </c>
      <c r="B626" s="14"/>
      <c r="C626" s="14"/>
      <c r="D626" s="16" t="s">
        <v>33</v>
      </c>
      <c r="E626" s="16">
        <v>2.02</v>
      </c>
      <c r="F626" s="16">
        <v>2.0499999999999998</v>
      </c>
      <c r="G626" s="16">
        <f t="shared" si="18"/>
        <v>2.9999999999999805E-2</v>
      </c>
      <c r="H626" s="16">
        <v>1</v>
      </c>
      <c r="I626" s="16">
        <v>0.99</v>
      </c>
      <c r="J626" s="16">
        <f t="shared" si="19"/>
        <v>-1.0000000000000009E-2</v>
      </c>
      <c r="K626" s="16"/>
      <c r="L626" s="16"/>
      <c r="M626" s="16"/>
      <c r="N626" s="16"/>
      <c r="O626" s="16"/>
    </row>
    <row r="627" spans="1:15" x14ac:dyDescent="0.3">
      <c r="A627" s="11">
        <v>5</v>
      </c>
      <c r="B627" s="11" t="s">
        <v>42</v>
      </c>
      <c r="C627" s="12">
        <v>1000</v>
      </c>
      <c r="D627" s="13" t="s">
        <v>31</v>
      </c>
      <c r="E627" s="13">
        <v>2.0499999999999998</v>
      </c>
      <c r="F627" s="13">
        <v>2.06</v>
      </c>
      <c r="G627" s="13">
        <f t="shared" si="18"/>
        <v>1.0000000000000231E-2</v>
      </c>
      <c r="H627" s="13">
        <v>1.03</v>
      </c>
      <c r="I627" s="13">
        <v>1.04</v>
      </c>
      <c r="J627" s="13">
        <f t="shared" si="19"/>
        <v>1.0000000000000009E-2</v>
      </c>
      <c r="K627" s="13">
        <v>3.79</v>
      </c>
      <c r="L627" s="13">
        <v>15.56</v>
      </c>
      <c r="M627" s="13">
        <v>4.05</v>
      </c>
      <c r="N627" s="13">
        <v>5.71</v>
      </c>
      <c r="O627" s="13"/>
    </row>
    <row r="628" spans="1:15" x14ac:dyDescent="0.3">
      <c r="A628" s="11">
        <v>4</v>
      </c>
      <c r="B628" s="11"/>
      <c r="C628" s="11"/>
      <c r="D628" s="13" t="s">
        <v>31</v>
      </c>
      <c r="E628" s="13">
        <v>3.53</v>
      </c>
      <c r="F628" s="13">
        <v>3.49</v>
      </c>
      <c r="G628" s="13">
        <f t="shared" si="18"/>
        <v>-3.9999999999999591E-2</v>
      </c>
      <c r="H628" s="13">
        <v>1.01</v>
      </c>
      <c r="I628" s="13">
        <v>1</v>
      </c>
      <c r="J628" s="13">
        <f t="shared" si="19"/>
        <v>-1.0000000000000009E-2</v>
      </c>
      <c r="K628" s="13"/>
      <c r="L628" s="13"/>
      <c r="M628" s="13"/>
      <c r="N628" s="13"/>
      <c r="O628" s="13"/>
    </row>
    <row r="629" spans="1:15" x14ac:dyDescent="0.3">
      <c r="A629" s="11">
        <v>3</v>
      </c>
      <c r="B629" s="11"/>
      <c r="C629" s="11"/>
      <c r="D629" s="13" t="s">
        <v>31</v>
      </c>
      <c r="E629" s="13">
        <v>4.05</v>
      </c>
      <c r="F629" s="13">
        <v>4</v>
      </c>
      <c r="G629" s="13">
        <f t="shared" si="18"/>
        <v>-4.9999999999999822E-2</v>
      </c>
      <c r="H629" s="13">
        <v>1.01</v>
      </c>
      <c r="I629" s="13">
        <v>1.02</v>
      </c>
      <c r="J629" s="13">
        <f t="shared" si="19"/>
        <v>1.0000000000000009E-2</v>
      </c>
      <c r="K629" s="13"/>
      <c r="L629" s="13"/>
      <c r="M629" s="13"/>
      <c r="N629" s="13"/>
      <c r="O629" s="13"/>
    </row>
    <row r="630" spans="1:15" x14ac:dyDescent="0.3">
      <c r="A630" s="11">
        <v>2</v>
      </c>
      <c r="B630" s="11"/>
      <c r="C630" s="11"/>
      <c r="D630" s="13" t="s">
        <v>31</v>
      </c>
      <c r="E630" s="13">
        <v>3.75</v>
      </c>
      <c r="F630" s="13">
        <v>3.78</v>
      </c>
      <c r="G630" s="13">
        <f t="shared" si="18"/>
        <v>2.9999999999999805E-2</v>
      </c>
      <c r="H630" s="13">
        <v>0.71</v>
      </c>
      <c r="I630" s="13">
        <v>0.72</v>
      </c>
      <c r="J630" s="13">
        <f t="shared" si="19"/>
        <v>1.0000000000000009E-2</v>
      </c>
      <c r="K630" s="13"/>
      <c r="L630" s="13"/>
      <c r="M630" s="13"/>
      <c r="N630" s="13"/>
      <c r="O630" s="13"/>
    </row>
    <row r="631" spans="1:15" x14ac:dyDescent="0.3">
      <c r="A631" s="11">
        <v>1</v>
      </c>
      <c r="B631" s="11"/>
      <c r="C631" s="11"/>
      <c r="D631" s="13" t="s">
        <v>31</v>
      </c>
      <c r="E631" s="13">
        <v>3.53</v>
      </c>
      <c r="F631" s="13">
        <v>3.51</v>
      </c>
      <c r="G631" s="13">
        <f t="shared" si="18"/>
        <v>-2.0000000000000018E-2</v>
      </c>
      <c r="H631" s="13">
        <v>0.71</v>
      </c>
      <c r="I631" s="13">
        <v>0.71</v>
      </c>
      <c r="J631" s="13">
        <f t="shared" si="19"/>
        <v>0</v>
      </c>
      <c r="K631" s="13"/>
      <c r="L631" s="13"/>
      <c r="M631" s="13"/>
      <c r="N631" s="13"/>
      <c r="O631" s="13"/>
    </row>
    <row r="632" spans="1:15" x14ac:dyDescent="0.3">
      <c r="A632" s="11">
        <v>0</v>
      </c>
      <c r="B632" s="11"/>
      <c r="C632" s="11"/>
      <c r="D632" s="13" t="s">
        <v>32</v>
      </c>
      <c r="E632" s="13">
        <v>0</v>
      </c>
      <c r="F632" s="13">
        <v>0</v>
      </c>
      <c r="G632" s="13">
        <f t="shared" si="18"/>
        <v>0</v>
      </c>
      <c r="H632" s="13">
        <v>0.75</v>
      </c>
      <c r="I632" s="13">
        <v>0.75</v>
      </c>
      <c r="J632" s="13">
        <f t="shared" si="19"/>
        <v>0</v>
      </c>
      <c r="K632" s="13"/>
      <c r="L632" s="13"/>
      <c r="M632" s="13"/>
      <c r="N632" s="13"/>
      <c r="O632" s="13"/>
    </row>
    <row r="633" spans="1:15" x14ac:dyDescent="0.3">
      <c r="A633" s="11">
        <v>1</v>
      </c>
      <c r="B633" s="11"/>
      <c r="C633" s="11"/>
      <c r="D633" s="13" t="s">
        <v>33</v>
      </c>
      <c r="E633" s="13">
        <v>0.89</v>
      </c>
      <c r="F633" s="13">
        <v>0.92</v>
      </c>
      <c r="G633" s="13">
        <f t="shared" si="18"/>
        <v>3.0000000000000027E-2</v>
      </c>
      <c r="H633" s="13">
        <v>-0.97</v>
      </c>
      <c r="I633" s="13">
        <v>-0.97</v>
      </c>
      <c r="J633" s="13">
        <f t="shared" si="19"/>
        <v>0</v>
      </c>
      <c r="K633" s="13"/>
      <c r="L633" s="13"/>
      <c r="M633" s="13"/>
      <c r="N633" s="13"/>
      <c r="O633" s="13"/>
    </row>
    <row r="634" spans="1:15" x14ac:dyDescent="0.3">
      <c r="A634" s="11">
        <v>2</v>
      </c>
      <c r="B634" s="11"/>
      <c r="C634" s="11"/>
      <c r="D634" s="13" t="s">
        <v>33</v>
      </c>
      <c r="E634" s="13">
        <v>5.45</v>
      </c>
      <c r="F634" s="13">
        <v>5.42</v>
      </c>
      <c r="G634" s="13">
        <f t="shared" si="18"/>
        <v>-3.0000000000000249E-2</v>
      </c>
      <c r="H634" s="13">
        <v>-0.95</v>
      </c>
      <c r="I634" s="13">
        <v>-0.96</v>
      </c>
      <c r="J634" s="13">
        <f t="shared" si="19"/>
        <v>1.0000000000000009E-2</v>
      </c>
      <c r="K634" s="13"/>
      <c r="L634" s="13"/>
      <c r="M634" s="13"/>
      <c r="N634" s="13"/>
      <c r="O634" s="13"/>
    </row>
    <row r="635" spans="1:15" x14ac:dyDescent="0.3">
      <c r="A635" s="11">
        <v>3</v>
      </c>
      <c r="B635" s="11"/>
      <c r="C635" s="11"/>
      <c r="D635" s="13" t="s">
        <v>33</v>
      </c>
      <c r="E635" s="13">
        <v>5.58</v>
      </c>
      <c r="F635" s="13">
        <v>5.57</v>
      </c>
      <c r="G635" s="13">
        <f t="shared" si="18"/>
        <v>-9.9999999999997868E-3</v>
      </c>
      <c r="H635" s="13">
        <v>-0.67</v>
      </c>
      <c r="I635" s="13">
        <v>-0.67</v>
      </c>
      <c r="J635" s="13">
        <f t="shared" si="19"/>
        <v>0</v>
      </c>
      <c r="K635" s="13"/>
      <c r="L635" s="13"/>
      <c r="M635" s="13"/>
      <c r="N635" s="13"/>
      <c r="O635" s="13"/>
    </row>
    <row r="636" spans="1:15" x14ac:dyDescent="0.3">
      <c r="A636" s="11">
        <v>4</v>
      </c>
      <c r="B636" s="11"/>
      <c r="C636" s="11"/>
      <c r="D636" s="13" t="s">
        <v>33</v>
      </c>
      <c r="E636" s="13">
        <v>5.71</v>
      </c>
      <c r="F636" s="13">
        <v>5.69</v>
      </c>
      <c r="G636" s="13">
        <f t="shared" si="18"/>
        <v>-1.9999999999999574E-2</v>
      </c>
      <c r="H636" s="13">
        <v>-0.1</v>
      </c>
      <c r="I636" s="13">
        <v>-0.1</v>
      </c>
      <c r="J636" s="13">
        <f t="shared" si="19"/>
        <v>0</v>
      </c>
      <c r="K636" s="13"/>
      <c r="L636" s="13"/>
      <c r="M636" s="13"/>
      <c r="N636" s="13"/>
      <c r="O636" s="13"/>
    </row>
    <row r="637" spans="1:15" x14ac:dyDescent="0.3">
      <c r="A637" s="11">
        <v>5</v>
      </c>
      <c r="B637" s="11"/>
      <c r="C637" s="11"/>
      <c r="D637" s="13" t="s">
        <v>33</v>
      </c>
      <c r="E637" s="13">
        <v>5.45</v>
      </c>
      <c r="F637" s="13">
        <v>5.44</v>
      </c>
      <c r="G637" s="13">
        <f t="shared" si="18"/>
        <v>-9.9999999999997868E-3</v>
      </c>
      <c r="H637" s="13">
        <v>-0.65</v>
      </c>
      <c r="I637" s="13">
        <v>-0.65</v>
      </c>
      <c r="J637" s="13">
        <f t="shared" si="19"/>
        <v>0</v>
      </c>
      <c r="K637" s="13"/>
      <c r="L637" s="13"/>
      <c r="M637" s="13"/>
      <c r="N637" s="13"/>
      <c r="O637" s="13"/>
    </row>
    <row r="638" spans="1:15" x14ac:dyDescent="0.3">
      <c r="A638" s="11">
        <v>6</v>
      </c>
      <c r="B638" s="11"/>
      <c r="C638" s="11"/>
      <c r="D638" s="13" t="s">
        <v>33</v>
      </c>
      <c r="E638" s="13">
        <v>4.05</v>
      </c>
      <c r="F638" s="13">
        <v>4.01</v>
      </c>
      <c r="G638" s="13">
        <f t="shared" si="18"/>
        <v>-4.0000000000000036E-2</v>
      </c>
      <c r="H638" s="13">
        <v>-0.65</v>
      </c>
      <c r="I638" s="13">
        <v>-0.65</v>
      </c>
      <c r="J638" s="13">
        <f t="shared" si="19"/>
        <v>0</v>
      </c>
      <c r="K638" s="13"/>
      <c r="L638" s="13"/>
      <c r="M638" s="13"/>
      <c r="N638" s="13"/>
      <c r="O638" s="13"/>
    </row>
    <row r="639" spans="1:15" x14ac:dyDescent="0.3">
      <c r="A639" s="14">
        <v>6</v>
      </c>
      <c r="B639" s="14" t="s">
        <v>43</v>
      </c>
      <c r="C639" s="15">
        <v>1016.43</v>
      </c>
      <c r="D639" s="16" t="s">
        <v>31</v>
      </c>
      <c r="E639" s="16">
        <v>3.33</v>
      </c>
      <c r="F639" s="16">
        <v>3.35</v>
      </c>
      <c r="G639" s="16">
        <f t="shared" si="18"/>
        <v>2.0000000000000018E-2</v>
      </c>
      <c r="H639" s="16">
        <v>-0.13</v>
      </c>
      <c r="I639" s="16">
        <v>-0.13</v>
      </c>
      <c r="J639" s="16">
        <f t="shared" si="19"/>
        <v>0</v>
      </c>
      <c r="K639" s="16">
        <v>2.11</v>
      </c>
      <c r="L639" s="16">
        <v>14.21</v>
      </c>
      <c r="M639" s="16">
        <v>4.8600000000000003</v>
      </c>
      <c r="N639" s="16">
        <v>4.2</v>
      </c>
      <c r="O639" s="16"/>
    </row>
    <row r="640" spans="1:15" x14ac:dyDescent="0.3">
      <c r="A640" s="14">
        <v>5</v>
      </c>
      <c r="B640" s="14"/>
      <c r="C640" s="14"/>
      <c r="D640" s="16" t="s">
        <v>31</v>
      </c>
      <c r="E640" s="16">
        <v>4.3899999999999997</v>
      </c>
      <c r="F640" s="16">
        <v>4.3600000000000003</v>
      </c>
      <c r="G640" s="16">
        <f t="shared" si="18"/>
        <v>-2.9999999999999361E-2</v>
      </c>
      <c r="H640" s="16">
        <v>-0.31</v>
      </c>
      <c r="I640" s="16">
        <v>-0.28999999999999998</v>
      </c>
      <c r="J640" s="16">
        <f t="shared" si="19"/>
        <v>-2.0000000000000018E-2</v>
      </c>
      <c r="K640" s="16"/>
      <c r="L640" s="16"/>
      <c r="M640" s="16"/>
      <c r="N640" s="16"/>
      <c r="O640" s="16"/>
    </row>
    <row r="641" spans="1:15" x14ac:dyDescent="0.3">
      <c r="A641" s="14">
        <v>4</v>
      </c>
      <c r="B641" s="14"/>
      <c r="C641" s="14"/>
      <c r="D641" s="16" t="s">
        <v>31</v>
      </c>
      <c r="E641" s="16">
        <v>4.8600000000000003</v>
      </c>
      <c r="F641" s="16">
        <v>4.8600000000000003</v>
      </c>
      <c r="G641" s="16">
        <f t="shared" si="18"/>
        <v>0</v>
      </c>
      <c r="H641" s="16">
        <v>0.49</v>
      </c>
      <c r="I641" s="16">
        <v>0.47</v>
      </c>
      <c r="J641" s="16">
        <f t="shared" si="19"/>
        <v>-2.0000000000000018E-2</v>
      </c>
      <c r="K641" s="16"/>
      <c r="L641" s="16"/>
      <c r="M641" s="16"/>
      <c r="N641" s="16"/>
      <c r="O641" s="16"/>
    </row>
    <row r="642" spans="1:15" x14ac:dyDescent="0.3">
      <c r="A642" s="14">
        <v>3</v>
      </c>
      <c r="B642" s="14"/>
      <c r="C642" s="14"/>
      <c r="D642" s="16" t="s">
        <v>31</v>
      </c>
      <c r="E642" s="16">
        <v>4.71</v>
      </c>
      <c r="F642" s="16">
        <v>4.7</v>
      </c>
      <c r="G642" s="16">
        <f t="shared" si="18"/>
        <v>-9.9999999999997868E-3</v>
      </c>
      <c r="H642" s="16">
        <v>-7.0000000000000007E-2</v>
      </c>
      <c r="I642" s="16">
        <v>-0.08</v>
      </c>
      <c r="J642" s="16">
        <f t="shared" si="19"/>
        <v>9.999999999999995E-3</v>
      </c>
      <c r="K642" s="16"/>
      <c r="L642" s="16"/>
      <c r="M642" s="16"/>
      <c r="N642" s="16"/>
      <c r="O642" s="16"/>
    </row>
    <row r="643" spans="1:15" x14ac:dyDescent="0.3">
      <c r="A643" s="14">
        <v>2</v>
      </c>
      <c r="B643" s="14"/>
      <c r="C643" s="14"/>
      <c r="D643" s="16" t="s">
        <v>31</v>
      </c>
      <c r="E643" s="16">
        <v>4.3899999999999997</v>
      </c>
      <c r="F643" s="16">
        <v>4.42</v>
      </c>
      <c r="G643" s="16">
        <f t="shared" si="18"/>
        <v>3.0000000000000249E-2</v>
      </c>
      <c r="H643" s="16">
        <v>-0.61</v>
      </c>
      <c r="I643" s="16">
        <v>-0.59</v>
      </c>
      <c r="J643" s="16">
        <f t="shared" si="19"/>
        <v>-2.0000000000000018E-2</v>
      </c>
      <c r="K643" s="16"/>
      <c r="L643" s="16"/>
      <c r="M643" s="16"/>
      <c r="N643" s="16"/>
      <c r="O643" s="16"/>
    </row>
    <row r="644" spans="1:15" x14ac:dyDescent="0.3">
      <c r="A644" s="14">
        <v>1</v>
      </c>
      <c r="B644" s="14"/>
      <c r="C644" s="14"/>
      <c r="D644" s="16" t="s">
        <v>31</v>
      </c>
      <c r="E644" s="16">
        <v>0.7</v>
      </c>
      <c r="F644" s="16">
        <v>0.73</v>
      </c>
      <c r="G644" s="16">
        <f t="shared" si="18"/>
        <v>3.0000000000000027E-2</v>
      </c>
      <c r="H644" s="16">
        <v>0.02</v>
      </c>
      <c r="I644" s="16">
        <v>0.01</v>
      </c>
      <c r="J644" s="16">
        <f t="shared" si="19"/>
        <v>-0.01</v>
      </c>
      <c r="K644" s="16"/>
      <c r="L644" s="16"/>
      <c r="M644" s="16"/>
      <c r="N644" s="16"/>
      <c r="O644" s="16"/>
    </row>
    <row r="645" spans="1:15" x14ac:dyDescent="0.3">
      <c r="A645" s="14">
        <v>0</v>
      </c>
      <c r="B645" s="14"/>
      <c r="C645" s="14"/>
      <c r="D645" s="16" t="s">
        <v>32</v>
      </c>
      <c r="E645" s="16">
        <v>0</v>
      </c>
      <c r="F645" s="16">
        <v>0</v>
      </c>
      <c r="G645" s="16">
        <f t="shared" si="18"/>
        <v>0</v>
      </c>
      <c r="H645" s="16">
        <v>0.65</v>
      </c>
      <c r="I645" s="16">
        <v>0.63</v>
      </c>
      <c r="J645" s="16">
        <f t="shared" si="19"/>
        <v>-2.0000000000000018E-2</v>
      </c>
      <c r="K645" s="16"/>
      <c r="L645" s="16"/>
      <c r="M645" s="16"/>
      <c r="N645" s="16"/>
      <c r="O645" s="16"/>
    </row>
    <row r="646" spans="1:15" x14ac:dyDescent="0.3">
      <c r="A646" s="14">
        <v>1</v>
      </c>
      <c r="B646" s="14"/>
      <c r="C646" s="14"/>
      <c r="D646" s="16" t="s">
        <v>33</v>
      </c>
      <c r="E646" s="16">
        <v>3.9</v>
      </c>
      <c r="F646" s="16">
        <v>3.85</v>
      </c>
      <c r="G646" s="16">
        <f t="shared" si="18"/>
        <v>-4.9999999999999822E-2</v>
      </c>
      <c r="H646" s="16">
        <v>0.63</v>
      </c>
      <c r="I646" s="16">
        <v>0.62</v>
      </c>
      <c r="J646" s="16">
        <f t="shared" si="19"/>
        <v>-1.0000000000000009E-2</v>
      </c>
      <c r="K646" s="16"/>
      <c r="L646" s="16"/>
      <c r="M646" s="16"/>
      <c r="N646" s="16"/>
      <c r="O646" s="16"/>
    </row>
    <row r="647" spans="1:15" x14ac:dyDescent="0.3">
      <c r="A647" s="14">
        <v>2</v>
      </c>
      <c r="B647" s="14"/>
      <c r="C647" s="14"/>
      <c r="D647" s="16" t="s">
        <v>33</v>
      </c>
      <c r="E647" s="16">
        <v>4.2</v>
      </c>
      <c r="F647" s="16">
        <v>4.1900000000000004</v>
      </c>
      <c r="G647" s="16">
        <f t="shared" si="18"/>
        <v>-9.9999999999997868E-3</v>
      </c>
      <c r="H647" s="16">
        <v>0.93</v>
      </c>
      <c r="I647" s="16">
        <v>0.92</v>
      </c>
      <c r="J647" s="16">
        <f t="shared" si="19"/>
        <v>-1.0000000000000009E-2</v>
      </c>
      <c r="K647" s="16"/>
      <c r="L647" s="16"/>
      <c r="M647" s="16"/>
      <c r="N647" s="16"/>
      <c r="O647" s="16"/>
    </row>
    <row r="648" spans="1:15" x14ac:dyDescent="0.3">
      <c r="A648" s="14">
        <v>3</v>
      </c>
      <c r="B648" s="14"/>
      <c r="C648" s="14"/>
      <c r="D648" s="16" t="s">
        <v>33</v>
      </c>
      <c r="E648" s="16">
        <v>2.2000000000000002</v>
      </c>
      <c r="F648" s="16">
        <v>2.25</v>
      </c>
      <c r="G648" s="16">
        <f t="shared" si="18"/>
        <v>4.9999999999999822E-2</v>
      </c>
      <c r="H648" s="16">
        <v>0.94</v>
      </c>
      <c r="I648" s="16">
        <v>0.95</v>
      </c>
      <c r="J648" s="16">
        <f t="shared" si="19"/>
        <v>1.0000000000000009E-2</v>
      </c>
      <c r="K648" s="16"/>
      <c r="L648" s="16"/>
      <c r="M648" s="16"/>
      <c r="N648" s="16"/>
      <c r="O648" s="16"/>
    </row>
    <row r="649" spans="1:15" x14ac:dyDescent="0.3">
      <c r="A649" s="11">
        <v>5</v>
      </c>
      <c r="B649" s="11">
        <v>1.1100000000000001</v>
      </c>
      <c r="C649" s="12">
        <v>1020</v>
      </c>
      <c r="D649" s="13" t="s">
        <v>31</v>
      </c>
      <c r="E649" s="13">
        <v>4.05</v>
      </c>
      <c r="F649" s="13">
        <v>4.0199999999999996</v>
      </c>
      <c r="G649" s="13">
        <f t="shared" si="18"/>
        <v>-3.0000000000000249E-2</v>
      </c>
      <c r="H649" s="13">
        <v>-0.32</v>
      </c>
      <c r="I649" s="13">
        <v>-0.34</v>
      </c>
      <c r="J649" s="13">
        <f t="shared" si="19"/>
        <v>2.0000000000000018E-2</v>
      </c>
      <c r="K649" s="13">
        <v>0.34</v>
      </c>
      <c r="L649" s="13">
        <v>15.24</v>
      </c>
      <c r="M649" s="13">
        <v>6.05</v>
      </c>
      <c r="N649" s="13">
        <v>4.18</v>
      </c>
      <c r="O649" s="13"/>
    </row>
    <row r="650" spans="1:15" x14ac:dyDescent="0.3">
      <c r="A650" s="11">
        <v>4</v>
      </c>
      <c r="B650" s="11"/>
      <c r="C650" s="11"/>
      <c r="D650" s="13" t="s">
        <v>31</v>
      </c>
      <c r="E650" s="13">
        <v>6.05</v>
      </c>
      <c r="F650" s="13">
        <v>6.09</v>
      </c>
      <c r="G650" s="13">
        <f t="shared" si="18"/>
        <v>4.0000000000000036E-2</v>
      </c>
      <c r="H650" s="13">
        <v>-0.32</v>
      </c>
      <c r="I650" s="13">
        <v>-0.34</v>
      </c>
      <c r="J650" s="13">
        <f t="shared" si="19"/>
        <v>2.0000000000000018E-2</v>
      </c>
      <c r="K650" s="13"/>
      <c r="L650" s="13"/>
      <c r="M650" s="13"/>
      <c r="N650" s="13"/>
      <c r="O650" s="13"/>
    </row>
    <row r="651" spans="1:15" x14ac:dyDescent="0.3">
      <c r="A651" s="11">
        <v>3</v>
      </c>
      <c r="B651" s="11"/>
      <c r="C651" s="11"/>
      <c r="D651" s="13" t="s">
        <v>31</v>
      </c>
      <c r="E651" s="13">
        <v>5.75</v>
      </c>
      <c r="F651" s="13">
        <v>5.77</v>
      </c>
      <c r="G651" s="13">
        <f t="shared" si="18"/>
        <v>1.9999999999999574E-2</v>
      </c>
      <c r="H651" s="13">
        <v>-0.62</v>
      </c>
      <c r="I651" s="13">
        <v>-0.6</v>
      </c>
      <c r="J651" s="13">
        <f t="shared" si="19"/>
        <v>-2.0000000000000018E-2</v>
      </c>
      <c r="K651" s="13"/>
      <c r="L651" s="13"/>
      <c r="M651" s="13"/>
      <c r="N651" s="13"/>
      <c r="O651" s="13"/>
    </row>
    <row r="652" spans="1:15" x14ac:dyDescent="0.3">
      <c r="A652" s="11">
        <v>2</v>
      </c>
      <c r="B652" s="11"/>
      <c r="C652" s="11"/>
      <c r="D652" s="13" t="s">
        <v>31</v>
      </c>
      <c r="E652" s="13">
        <v>3.76</v>
      </c>
      <c r="F652" s="13">
        <v>3.73</v>
      </c>
      <c r="G652" s="13">
        <f t="shared" si="18"/>
        <v>-2.9999999999999805E-2</v>
      </c>
      <c r="H652" s="13">
        <v>-0.62</v>
      </c>
      <c r="I652" s="13">
        <v>-0.6</v>
      </c>
      <c r="J652" s="13">
        <f t="shared" si="19"/>
        <v>-2.0000000000000018E-2</v>
      </c>
      <c r="K652" s="13"/>
      <c r="L652" s="13"/>
      <c r="M652" s="13"/>
      <c r="N652" s="13"/>
      <c r="O652" s="13"/>
    </row>
    <row r="653" spans="1:15" x14ac:dyDescent="0.3">
      <c r="A653" s="11">
        <v>1</v>
      </c>
      <c r="B653" s="11"/>
      <c r="C653" s="11"/>
      <c r="D653" s="13" t="s">
        <v>31</v>
      </c>
      <c r="E653" s="13">
        <v>3.08</v>
      </c>
      <c r="F653" s="13">
        <v>3.11</v>
      </c>
      <c r="G653" s="13">
        <f t="shared" si="18"/>
        <v>2.9999999999999805E-2</v>
      </c>
      <c r="H653" s="13">
        <v>0.66</v>
      </c>
      <c r="I653" s="13">
        <v>0.66</v>
      </c>
      <c r="J653" s="13">
        <f t="shared" si="19"/>
        <v>0</v>
      </c>
      <c r="K653" s="13"/>
      <c r="L653" s="13"/>
      <c r="M653" s="13"/>
      <c r="N653" s="13"/>
      <c r="O653" s="13"/>
    </row>
    <row r="654" spans="1:15" x14ac:dyDescent="0.3">
      <c r="A654" s="11">
        <v>0</v>
      </c>
      <c r="B654" s="11"/>
      <c r="C654" s="11"/>
      <c r="D654" s="13" t="s">
        <v>32</v>
      </c>
      <c r="E654" s="13">
        <v>0</v>
      </c>
      <c r="F654" s="13">
        <v>0</v>
      </c>
      <c r="G654" s="13">
        <f t="shared" si="18"/>
        <v>0</v>
      </c>
      <c r="H654" s="13">
        <v>0.73</v>
      </c>
      <c r="I654" s="13">
        <v>0.73</v>
      </c>
      <c r="J654" s="13">
        <f t="shared" si="19"/>
        <v>0</v>
      </c>
      <c r="K654" s="13"/>
      <c r="L654" s="13"/>
      <c r="M654" s="13"/>
      <c r="N654" s="13"/>
      <c r="O654" s="13"/>
    </row>
    <row r="655" spans="1:15" x14ac:dyDescent="0.3">
      <c r="A655" s="11">
        <v>1</v>
      </c>
      <c r="B655" s="11"/>
      <c r="C655" s="11"/>
      <c r="D655" s="13" t="s">
        <v>33</v>
      </c>
      <c r="E655" s="13">
        <v>2.93</v>
      </c>
      <c r="F655" s="13">
        <v>2.96</v>
      </c>
      <c r="G655" s="13">
        <f t="shared" ref="G655:G718" si="20">ABS(F655)-ABS(E655)</f>
        <v>2.9999999999999805E-2</v>
      </c>
      <c r="H655" s="13">
        <v>0.66</v>
      </c>
      <c r="I655" s="13">
        <v>0.67</v>
      </c>
      <c r="J655" s="13">
        <f t="shared" ref="J655:J718" si="21">ABS(I655)-ABS(H655)</f>
        <v>1.0000000000000009E-2</v>
      </c>
      <c r="K655" s="13"/>
      <c r="L655" s="13"/>
      <c r="M655" s="13"/>
      <c r="N655" s="13"/>
      <c r="O655" s="13"/>
    </row>
    <row r="656" spans="1:15" x14ac:dyDescent="0.3">
      <c r="A656" s="11">
        <v>2</v>
      </c>
      <c r="B656" s="11"/>
      <c r="C656" s="11"/>
      <c r="D656" s="13" t="s">
        <v>33</v>
      </c>
      <c r="E656" s="13">
        <v>3.88</v>
      </c>
      <c r="F656" s="13">
        <v>3.87</v>
      </c>
      <c r="G656" s="13">
        <f t="shared" si="20"/>
        <v>-9.9999999999997868E-3</v>
      </c>
      <c r="H656" s="13">
        <v>0.64</v>
      </c>
      <c r="I656" s="13">
        <v>0.63</v>
      </c>
      <c r="J656" s="13">
        <f t="shared" si="21"/>
        <v>-1.0000000000000009E-2</v>
      </c>
      <c r="K656" s="13"/>
      <c r="L656" s="13"/>
      <c r="M656" s="13"/>
      <c r="N656" s="13"/>
      <c r="O656" s="13"/>
    </row>
    <row r="657" spans="1:15" x14ac:dyDescent="0.3">
      <c r="A657" s="11">
        <v>3</v>
      </c>
      <c r="B657" s="11"/>
      <c r="C657" s="11"/>
      <c r="D657" s="13" t="s">
        <v>33</v>
      </c>
      <c r="E657" s="13">
        <v>4.18</v>
      </c>
      <c r="F657" s="13">
        <v>4.16</v>
      </c>
      <c r="G657" s="13">
        <f t="shared" si="20"/>
        <v>-1.9999999999999574E-2</v>
      </c>
      <c r="H657" s="13">
        <v>0.93</v>
      </c>
      <c r="I657" s="13">
        <v>0.93</v>
      </c>
      <c r="J657" s="13">
        <f t="shared" si="21"/>
        <v>0</v>
      </c>
      <c r="K657" s="13"/>
      <c r="L657" s="13"/>
      <c r="M657" s="13"/>
      <c r="N657" s="13"/>
      <c r="O657" s="13"/>
    </row>
    <row r="658" spans="1:15" x14ac:dyDescent="0.3">
      <c r="A658" s="11">
        <v>4</v>
      </c>
      <c r="B658" s="11"/>
      <c r="C658" s="11"/>
      <c r="D658" s="13" t="s">
        <v>33</v>
      </c>
      <c r="E658" s="13">
        <v>2.93</v>
      </c>
      <c r="F658" s="13">
        <v>2.9</v>
      </c>
      <c r="G658" s="13">
        <f t="shared" si="20"/>
        <v>-3.0000000000000249E-2</v>
      </c>
      <c r="H658" s="13">
        <v>0.96</v>
      </c>
      <c r="I658" s="13">
        <v>0.96</v>
      </c>
      <c r="J658" s="13">
        <f t="shared" si="21"/>
        <v>0</v>
      </c>
      <c r="K658" s="13"/>
      <c r="L658" s="13"/>
      <c r="M658" s="13"/>
      <c r="N658" s="13"/>
      <c r="O658" s="13"/>
    </row>
    <row r="659" spans="1:15" x14ac:dyDescent="0.3">
      <c r="A659" s="11">
        <v>5</v>
      </c>
      <c r="B659" s="11"/>
      <c r="C659" s="11"/>
      <c r="D659" s="13" t="s">
        <v>33</v>
      </c>
      <c r="E659" s="13">
        <v>2.1800000000000002</v>
      </c>
      <c r="F659" s="13">
        <v>2.14</v>
      </c>
      <c r="G659" s="13">
        <f t="shared" si="20"/>
        <v>-4.0000000000000036E-2</v>
      </c>
      <c r="H659" s="13">
        <v>0.98</v>
      </c>
      <c r="I659" s="13">
        <v>0.97</v>
      </c>
      <c r="J659" s="13">
        <f t="shared" si="21"/>
        <v>-1.0000000000000009E-2</v>
      </c>
      <c r="K659" s="13"/>
      <c r="L659" s="13"/>
      <c r="M659" s="13"/>
      <c r="N659" s="13"/>
      <c r="O659" s="13"/>
    </row>
    <row r="660" spans="1:15" x14ac:dyDescent="0.3">
      <c r="A660" s="14">
        <v>6</v>
      </c>
      <c r="B660" s="14">
        <v>2.42</v>
      </c>
      <c r="C660" s="15">
        <v>1040</v>
      </c>
      <c r="D660" s="16" t="s">
        <v>31</v>
      </c>
      <c r="E660" s="16">
        <v>2.46</v>
      </c>
      <c r="F660" s="16">
        <v>2.48</v>
      </c>
      <c r="G660" s="16">
        <f t="shared" si="20"/>
        <v>2.0000000000000018E-2</v>
      </c>
      <c r="H660" s="16">
        <v>0.36</v>
      </c>
      <c r="I660" s="16">
        <v>0.35</v>
      </c>
      <c r="J660" s="16">
        <f t="shared" si="21"/>
        <v>-1.0000000000000009E-2</v>
      </c>
      <c r="K660" s="16">
        <v>5.83</v>
      </c>
      <c r="L660" s="16">
        <v>13.99</v>
      </c>
      <c r="M660" s="16">
        <v>4.08</v>
      </c>
      <c r="N660" s="16">
        <v>4.26</v>
      </c>
      <c r="O660" s="16"/>
    </row>
    <row r="661" spans="1:15" x14ac:dyDescent="0.3">
      <c r="A661" s="14">
        <v>5</v>
      </c>
      <c r="B661" s="14"/>
      <c r="C661" s="14"/>
      <c r="D661" s="16" t="s">
        <v>31</v>
      </c>
      <c r="E661" s="16">
        <v>2.76</v>
      </c>
      <c r="F661" s="16">
        <v>2.79</v>
      </c>
      <c r="G661" s="16">
        <f t="shared" si="20"/>
        <v>3.0000000000000249E-2</v>
      </c>
      <c r="H661" s="16">
        <v>0.97</v>
      </c>
      <c r="I661" s="16">
        <v>0.96</v>
      </c>
      <c r="J661" s="16">
        <f t="shared" si="21"/>
        <v>-1.0000000000000009E-2</v>
      </c>
      <c r="K661" s="16"/>
      <c r="L661" s="16"/>
      <c r="M661" s="16"/>
      <c r="N661" s="16"/>
      <c r="O661" s="16"/>
    </row>
    <row r="662" spans="1:15" x14ac:dyDescent="0.3">
      <c r="A662" s="14">
        <v>4</v>
      </c>
      <c r="B662" s="14"/>
      <c r="C662" s="14"/>
      <c r="D662" s="16" t="s">
        <v>31</v>
      </c>
      <c r="E662" s="16">
        <v>4.08</v>
      </c>
      <c r="F662" s="16">
        <v>4.09</v>
      </c>
      <c r="G662" s="16">
        <f t="shared" si="20"/>
        <v>9.9999999999997868E-3</v>
      </c>
      <c r="H662" s="16">
        <v>0.96</v>
      </c>
      <c r="I662" s="16">
        <v>0.98</v>
      </c>
      <c r="J662" s="16">
        <f t="shared" si="21"/>
        <v>2.0000000000000018E-2</v>
      </c>
      <c r="K662" s="16"/>
      <c r="L662" s="16"/>
      <c r="M662" s="16"/>
      <c r="N662" s="16"/>
      <c r="O662" s="16"/>
    </row>
    <row r="663" spans="1:15" x14ac:dyDescent="0.3">
      <c r="A663" s="14">
        <v>3</v>
      </c>
      <c r="B663" s="14"/>
      <c r="C663" s="14"/>
      <c r="D663" s="16" t="s">
        <v>31</v>
      </c>
      <c r="E663" s="16">
        <v>3.78</v>
      </c>
      <c r="F663" s="16">
        <v>3.75</v>
      </c>
      <c r="G663" s="16">
        <f t="shared" si="20"/>
        <v>-2.9999999999999805E-2</v>
      </c>
      <c r="H663" s="16">
        <v>0.66</v>
      </c>
      <c r="I663" s="16">
        <v>0.68</v>
      </c>
      <c r="J663" s="16">
        <f t="shared" si="21"/>
        <v>2.0000000000000018E-2</v>
      </c>
      <c r="K663" s="16"/>
      <c r="L663" s="16"/>
      <c r="M663" s="16"/>
      <c r="N663" s="16"/>
      <c r="O663" s="16"/>
    </row>
    <row r="664" spans="1:15" x14ac:dyDescent="0.3">
      <c r="A664" s="14">
        <v>2</v>
      </c>
      <c r="B664" s="14"/>
      <c r="C664" s="14"/>
      <c r="D664" s="16" t="s">
        <v>31</v>
      </c>
      <c r="E664" s="16">
        <v>2.76</v>
      </c>
      <c r="F664" s="16">
        <v>2.72</v>
      </c>
      <c r="G664" s="16">
        <f t="shared" si="20"/>
        <v>-3.9999999999999591E-2</v>
      </c>
      <c r="H664" s="16">
        <v>0.67</v>
      </c>
      <c r="I664" s="16">
        <v>0.69</v>
      </c>
      <c r="J664" s="16">
        <f t="shared" si="21"/>
        <v>1.9999999999999907E-2</v>
      </c>
      <c r="K664" s="16"/>
      <c r="L664" s="16"/>
      <c r="M664" s="16"/>
      <c r="N664" s="16"/>
      <c r="O664" s="16"/>
    </row>
    <row r="665" spans="1:15" x14ac:dyDescent="0.3">
      <c r="A665" s="14">
        <v>1</v>
      </c>
      <c r="B665" s="14"/>
      <c r="C665" s="14"/>
      <c r="D665" s="16" t="s">
        <v>31</v>
      </c>
      <c r="E665" s="16">
        <v>2.15</v>
      </c>
      <c r="F665" s="16">
        <v>2.16</v>
      </c>
      <c r="G665" s="16">
        <f t="shared" si="20"/>
        <v>1.0000000000000231E-2</v>
      </c>
      <c r="H665" s="16">
        <v>-0.57999999999999996</v>
      </c>
      <c r="I665" s="16">
        <v>-0.57999999999999996</v>
      </c>
      <c r="J665" s="16">
        <f t="shared" si="21"/>
        <v>0</v>
      </c>
      <c r="K665" s="16"/>
      <c r="L665" s="16"/>
      <c r="M665" s="16"/>
      <c r="N665" s="16"/>
      <c r="O665" s="16"/>
    </row>
    <row r="666" spans="1:15" x14ac:dyDescent="0.3">
      <c r="A666" s="14">
        <v>0</v>
      </c>
      <c r="B666" s="14"/>
      <c r="C666" s="14"/>
      <c r="D666" s="16" t="s">
        <v>32</v>
      </c>
      <c r="E666" s="16">
        <v>0</v>
      </c>
      <c r="F666" s="16">
        <v>0</v>
      </c>
      <c r="G666" s="16">
        <f t="shared" si="20"/>
        <v>0</v>
      </c>
      <c r="H666" s="16">
        <v>-0.61</v>
      </c>
      <c r="I666" s="16">
        <v>-0.59</v>
      </c>
      <c r="J666" s="16">
        <f t="shared" si="21"/>
        <v>-2.0000000000000018E-2</v>
      </c>
      <c r="K666" s="16"/>
      <c r="L666" s="16"/>
      <c r="M666" s="16"/>
      <c r="N666" s="16"/>
      <c r="O666" s="16"/>
    </row>
    <row r="667" spans="1:15" x14ac:dyDescent="0.3">
      <c r="A667" s="14">
        <v>1</v>
      </c>
      <c r="B667" s="14"/>
      <c r="C667" s="14"/>
      <c r="D667" s="16" t="s">
        <v>33</v>
      </c>
      <c r="E667" s="16">
        <v>1.85</v>
      </c>
      <c r="F667" s="16">
        <v>1.86</v>
      </c>
      <c r="G667" s="16">
        <f t="shared" si="20"/>
        <v>1.0000000000000009E-2</v>
      </c>
      <c r="H667" s="16">
        <v>-0.56000000000000005</v>
      </c>
      <c r="I667" s="16">
        <v>-0.56999999999999995</v>
      </c>
      <c r="J667" s="16">
        <f t="shared" si="21"/>
        <v>9.9999999999998979E-3</v>
      </c>
      <c r="K667" s="16"/>
      <c r="L667" s="16"/>
      <c r="M667" s="16"/>
      <c r="N667" s="16"/>
      <c r="O667" s="16"/>
    </row>
    <row r="668" spans="1:15" x14ac:dyDescent="0.3">
      <c r="A668" s="14">
        <v>2</v>
      </c>
      <c r="B668" s="14"/>
      <c r="C668" s="14"/>
      <c r="D668" s="16" t="s">
        <v>33</v>
      </c>
      <c r="E668" s="16">
        <v>2.54</v>
      </c>
      <c r="F668" s="16">
        <v>2.58</v>
      </c>
      <c r="G668" s="16">
        <f t="shared" si="20"/>
        <v>4.0000000000000036E-2</v>
      </c>
      <c r="H668" s="16">
        <v>0.55000000000000004</v>
      </c>
      <c r="I668" s="16">
        <v>0.53</v>
      </c>
      <c r="J668" s="16">
        <f t="shared" si="21"/>
        <v>-2.0000000000000018E-2</v>
      </c>
      <c r="K668" s="16"/>
      <c r="L668" s="16"/>
      <c r="M668" s="16"/>
      <c r="N668" s="16"/>
      <c r="O668" s="16"/>
    </row>
    <row r="669" spans="1:15" x14ac:dyDescent="0.3">
      <c r="A669" s="14">
        <v>3</v>
      </c>
      <c r="B669" s="14"/>
      <c r="C669" s="14"/>
      <c r="D669" s="16" t="s">
        <v>33</v>
      </c>
      <c r="E669" s="16">
        <v>3.96</v>
      </c>
      <c r="F669" s="16">
        <v>3.95</v>
      </c>
      <c r="G669" s="16">
        <f t="shared" si="20"/>
        <v>-9.9999999999997868E-3</v>
      </c>
      <c r="H669" s="16">
        <v>0.55000000000000004</v>
      </c>
      <c r="I669" s="16">
        <v>0.56000000000000005</v>
      </c>
      <c r="J669" s="16">
        <f t="shared" si="21"/>
        <v>1.0000000000000009E-2</v>
      </c>
      <c r="K669" s="16"/>
      <c r="L669" s="16"/>
      <c r="M669" s="16"/>
      <c r="N669" s="16"/>
      <c r="O669" s="16"/>
    </row>
    <row r="670" spans="1:15" x14ac:dyDescent="0.3">
      <c r="A670" s="14">
        <v>4</v>
      </c>
      <c r="B670" s="14"/>
      <c r="C670" s="14"/>
      <c r="D670" s="16" t="s">
        <v>33</v>
      </c>
      <c r="E670" s="16">
        <v>4.26</v>
      </c>
      <c r="F670" s="16">
        <v>4.2300000000000004</v>
      </c>
      <c r="G670" s="16">
        <f t="shared" si="20"/>
        <v>-2.9999999999999361E-2</v>
      </c>
      <c r="H670" s="16">
        <v>0.85</v>
      </c>
      <c r="I670" s="16">
        <v>0.85</v>
      </c>
      <c r="J670" s="16">
        <f t="shared" si="21"/>
        <v>0</v>
      </c>
      <c r="K670" s="16"/>
      <c r="L670" s="16"/>
      <c r="M670" s="16"/>
      <c r="N670" s="16"/>
      <c r="O670" s="16"/>
    </row>
    <row r="671" spans="1:15" x14ac:dyDescent="0.3">
      <c r="A671" s="14">
        <v>5</v>
      </c>
      <c r="B671" s="14"/>
      <c r="C671" s="14"/>
      <c r="D671" s="16" t="s">
        <v>33</v>
      </c>
      <c r="E671" s="16">
        <v>2.54</v>
      </c>
      <c r="F671" s="16">
        <v>2.5299999999999998</v>
      </c>
      <c r="G671" s="16">
        <f t="shared" si="20"/>
        <v>-1.0000000000000231E-2</v>
      </c>
      <c r="H671" s="16">
        <v>0.85</v>
      </c>
      <c r="I671" s="16">
        <v>0.85</v>
      </c>
      <c r="J671" s="16">
        <f t="shared" si="21"/>
        <v>0</v>
      </c>
      <c r="K671" s="16"/>
      <c r="L671" s="16"/>
      <c r="M671" s="16"/>
      <c r="N671" s="16"/>
      <c r="O671" s="16"/>
    </row>
    <row r="672" spans="1:15" x14ac:dyDescent="0.3">
      <c r="A672" s="14">
        <v>6</v>
      </c>
      <c r="B672" s="14"/>
      <c r="C672" s="14"/>
      <c r="D672" s="16" t="s">
        <v>33</v>
      </c>
      <c r="E672" s="16">
        <v>2.39</v>
      </c>
      <c r="F672" s="16">
        <v>2.37</v>
      </c>
      <c r="G672" s="16">
        <f t="shared" si="20"/>
        <v>-2.0000000000000018E-2</v>
      </c>
      <c r="H672" s="16">
        <v>0.61</v>
      </c>
      <c r="I672" s="16">
        <v>0.61</v>
      </c>
      <c r="J672" s="16">
        <f t="shared" si="21"/>
        <v>0</v>
      </c>
      <c r="K672" s="16"/>
      <c r="L672" s="16"/>
      <c r="M672" s="16"/>
      <c r="N672" s="16"/>
      <c r="O672" s="16"/>
    </row>
    <row r="673" spans="1:15" x14ac:dyDescent="0.3">
      <c r="A673" s="11">
        <v>4</v>
      </c>
      <c r="B673" s="11">
        <v>2.2000000000000002</v>
      </c>
      <c r="C673" s="12">
        <v>1060</v>
      </c>
      <c r="D673" s="13" t="s">
        <v>31</v>
      </c>
      <c r="E673" s="13">
        <v>2.09</v>
      </c>
      <c r="F673" s="13">
        <v>2.08</v>
      </c>
      <c r="G673" s="13">
        <f t="shared" si="20"/>
        <v>-9.9999999999997868E-3</v>
      </c>
      <c r="H673" s="13">
        <v>0.95</v>
      </c>
      <c r="I673" s="13">
        <v>0.96</v>
      </c>
      <c r="J673" s="13">
        <f t="shared" si="21"/>
        <v>1.0000000000000009E-2</v>
      </c>
      <c r="K673" s="13">
        <v>3.11</v>
      </c>
      <c r="L673" s="13">
        <v>13.61</v>
      </c>
      <c r="M673" s="13">
        <v>4.09</v>
      </c>
      <c r="N673" s="13">
        <v>4.01</v>
      </c>
      <c r="O673" s="13"/>
    </row>
    <row r="674" spans="1:15" x14ac:dyDescent="0.3">
      <c r="A674" s="11">
        <v>3</v>
      </c>
      <c r="B674" s="11"/>
      <c r="C674" s="11"/>
      <c r="D674" s="13" t="s">
        <v>31</v>
      </c>
      <c r="E674" s="13">
        <v>4.09</v>
      </c>
      <c r="F674" s="13">
        <v>4.0999999999999996</v>
      </c>
      <c r="G674" s="13">
        <f t="shared" si="20"/>
        <v>9.9999999999997868E-3</v>
      </c>
      <c r="H674" s="13">
        <v>0.93</v>
      </c>
      <c r="I674" s="13">
        <v>0.95</v>
      </c>
      <c r="J674" s="13">
        <f t="shared" si="21"/>
        <v>1.9999999999999907E-2</v>
      </c>
      <c r="K674" s="13"/>
      <c r="L674" s="13"/>
      <c r="M674" s="13"/>
      <c r="N674" s="13"/>
      <c r="O674" s="13"/>
    </row>
    <row r="675" spans="1:15" x14ac:dyDescent="0.3">
      <c r="A675" s="11">
        <v>2</v>
      </c>
      <c r="B675" s="11"/>
      <c r="C675" s="11"/>
      <c r="D675" s="13" t="s">
        <v>31</v>
      </c>
      <c r="E675" s="13">
        <v>3.79</v>
      </c>
      <c r="F675" s="13">
        <v>3.79</v>
      </c>
      <c r="G675" s="13">
        <f t="shared" si="20"/>
        <v>0</v>
      </c>
      <c r="H675" s="13">
        <v>0.64</v>
      </c>
      <c r="I675" s="13">
        <v>0.63</v>
      </c>
      <c r="J675" s="13">
        <f t="shared" si="21"/>
        <v>-1.0000000000000009E-2</v>
      </c>
      <c r="K675" s="13"/>
      <c r="L675" s="13"/>
      <c r="M675" s="13"/>
      <c r="N675" s="13"/>
      <c r="O675" s="13"/>
    </row>
    <row r="676" spans="1:15" x14ac:dyDescent="0.3">
      <c r="A676" s="11">
        <v>1</v>
      </c>
      <c r="B676" s="11"/>
      <c r="C676" s="11"/>
      <c r="D676" s="13" t="s">
        <v>31</v>
      </c>
      <c r="E676" s="13">
        <v>0.83</v>
      </c>
      <c r="F676" s="13">
        <v>0.87</v>
      </c>
      <c r="G676" s="13">
        <f t="shared" si="20"/>
        <v>4.0000000000000036E-2</v>
      </c>
      <c r="H676" s="13">
        <v>0.67</v>
      </c>
      <c r="I676" s="13">
        <v>0.66</v>
      </c>
      <c r="J676" s="13">
        <f t="shared" si="21"/>
        <v>-1.0000000000000009E-2</v>
      </c>
      <c r="K676" s="13"/>
      <c r="L676" s="13"/>
      <c r="M676" s="13"/>
      <c r="N676" s="13"/>
      <c r="O676" s="13"/>
    </row>
    <row r="677" spans="1:15" x14ac:dyDescent="0.3">
      <c r="A677" s="11">
        <v>0</v>
      </c>
      <c r="B677" s="11"/>
      <c r="C677" s="11"/>
      <c r="D677" s="13" t="s">
        <v>32</v>
      </c>
      <c r="E677" s="13">
        <v>0</v>
      </c>
      <c r="F677" s="13">
        <v>0</v>
      </c>
      <c r="G677" s="13">
        <f t="shared" si="20"/>
        <v>0</v>
      </c>
      <c r="H677" s="13">
        <v>-0.42</v>
      </c>
      <c r="I677" s="13">
        <v>-0.43</v>
      </c>
      <c r="J677" s="13">
        <f t="shared" si="21"/>
        <v>1.0000000000000009E-2</v>
      </c>
      <c r="K677" s="13"/>
      <c r="L677" s="13"/>
      <c r="M677" s="13"/>
      <c r="N677" s="13"/>
      <c r="O677" s="13"/>
    </row>
    <row r="678" spans="1:15" x14ac:dyDescent="0.3">
      <c r="A678" s="11">
        <v>1</v>
      </c>
      <c r="B678" s="11"/>
      <c r="C678" s="11"/>
      <c r="D678" s="13" t="s">
        <v>33</v>
      </c>
      <c r="E678" s="13">
        <v>2.92</v>
      </c>
      <c r="F678" s="13">
        <v>2.89</v>
      </c>
      <c r="G678" s="13">
        <f t="shared" si="20"/>
        <v>-2.9999999999999805E-2</v>
      </c>
      <c r="H678" s="13">
        <v>-0.44</v>
      </c>
      <c r="I678" s="13">
        <v>-0.45</v>
      </c>
      <c r="J678" s="13">
        <f t="shared" si="21"/>
        <v>1.0000000000000009E-2</v>
      </c>
      <c r="K678" s="13"/>
      <c r="L678" s="13"/>
      <c r="M678" s="13"/>
      <c r="N678" s="13"/>
      <c r="O678" s="13"/>
    </row>
    <row r="679" spans="1:15" x14ac:dyDescent="0.3">
      <c r="A679" s="11">
        <v>2</v>
      </c>
      <c r="B679" s="11"/>
      <c r="C679" s="11"/>
      <c r="D679" s="13" t="s">
        <v>33</v>
      </c>
      <c r="E679" s="13">
        <v>3.46</v>
      </c>
      <c r="F679" s="13">
        <v>3.41</v>
      </c>
      <c r="G679" s="13">
        <f t="shared" si="20"/>
        <v>-4.9999999999999822E-2</v>
      </c>
      <c r="H679" s="13">
        <v>0.7</v>
      </c>
      <c r="I679" s="13">
        <v>0.71</v>
      </c>
      <c r="J679" s="13">
        <f t="shared" si="21"/>
        <v>1.0000000000000009E-2</v>
      </c>
      <c r="K679" s="13"/>
      <c r="L679" s="13"/>
      <c r="M679" s="13"/>
      <c r="N679" s="13"/>
      <c r="O679" s="13"/>
    </row>
    <row r="680" spans="1:15" x14ac:dyDescent="0.3">
      <c r="A680" s="11">
        <v>3</v>
      </c>
      <c r="B680" s="11"/>
      <c r="C680" s="11"/>
      <c r="D680" s="13" t="s">
        <v>33</v>
      </c>
      <c r="E680" s="13">
        <v>3.72</v>
      </c>
      <c r="F680" s="13">
        <v>3.75</v>
      </c>
      <c r="G680" s="13">
        <f t="shared" si="20"/>
        <v>2.9999999999999805E-2</v>
      </c>
      <c r="H680" s="13">
        <v>0.69</v>
      </c>
      <c r="I680" s="13">
        <v>0.68</v>
      </c>
      <c r="J680" s="13">
        <f t="shared" si="21"/>
        <v>-9.9999999999998979E-3</v>
      </c>
      <c r="K680" s="13"/>
      <c r="L680" s="13"/>
      <c r="M680" s="13"/>
      <c r="N680" s="13"/>
      <c r="O680" s="13"/>
    </row>
    <row r="681" spans="1:15" x14ac:dyDescent="0.3">
      <c r="A681" s="11">
        <v>4</v>
      </c>
      <c r="B681" s="11"/>
      <c r="C681" s="11"/>
      <c r="D681" s="13" t="s">
        <v>33</v>
      </c>
      <c r="E681" s="13">
        <v>4.01</v>
      </c>
      <c r="F681" s="13">
        <v>4.03</v>
      </c>
      <c r="G681" s="13">
        <f t="shared" si="20"/>
        <v>2.0000000000000462E-2</v>
      </c>
      <c r="H681" s="13">
        <v>0.98</v>
      </c>
      <c r="I681" s="13">
        <v>0.98</v>
      </c>
      <c r="J681" s="13">
        <f t="shared" si="21"/>
        <v>0</v>
      </c>
      <c r="K681" s="13"/>
      <c r="L681" s="13"/>
      <c r="M681" s="13"/>
      <c r="N681" s="13"/>
      <c r="O681" s="13"/>
    </row>
    <row r="682" spans="1:15" x14ac:dyDescent="0.3">
      <c r="A682" s="11">
        <v>5</v>
      </c>
      <c r="B682" s="11"/>
      <c r="C682" s="11"/>
      <c r="D682" s="13" t="s">
        <v>33</v>
      </c>
      <c r="E682" s="13">
        <v>3.46</v>
      </c>
      <c r="F682" s="13">
        <v>3.49</v>
      </c>
      <c r="G682" s="13">
        <f t="shared" si="20"/>
        <v>3.0000000000000249E-2</v>
      </c>
      <c r="H682" s="13">
        <v>1</v>
      </c>
      <c r="I682" s="13">
        <v>1.01</v>
      </c>
      <c r="J682" s="13">
        <f t="shared" si="21"/>
        <v>1.0000000000000009E-2</v>
      </c>
      <c r="K682" s="13"/>
      <c r="L682" s="13"/>
      <c r="M682" s="13"/>
      <c r="N682" s="13"/>
      <c r="O682" s="13"/>
    </row>
    <row r="683" spans="1:15" x14ac:dyDescent="0.3">
      <c r="A683" s="11">
        <v>6</v>
      </c>
      <c r="B683" s="11"/>
      <c r="C683" s="11"/>
      <c r="D683" s="13" t="s">
        <v>33</v>
      </c>
      <c r="E683" s="13">
        <v>2.92</v>
      </c>
      <c r="F683" s="13">
        <v>2.91</v>
      </c>
      <c r="G683" s="13">
        <f t="shared" si="20"/>
        <v>-9.9999999999997868E-3</v>
      </c>
      <c r="H683" s="13">
        <v>-0.14000000000000001</v>
      </c>
      <c r="I683" s="13">
        <v>-0.16</v>
      </c>
      <c r="J683" s="13">
        <f t="shared" si="21"/>
        <v>1.999999999999999E-2</v>
      </c>
      <c r="K683" s="13"/>
      <c r="L683" s="13"/>
      <c r="M683" s="13"/>
      <c r="N683" s="13"/>
      <c r="O683" s="13"/>
    </row>
    <row r="684" spans="1:15" x14ac:dyDescent="0.3">
      <c r="A684" s="11">
        <v>7</v>
      </c>
      <c r="B684" s="11"/>
      <c r="C684" s="11"/>
      <c r="D684" s="13" t="s">
        <v>33</v>
      </c>
      <c r="E684" s="13">
        <v>2.74</v>
      </c>
      <c r="F684" s="13">
        <v>2.73</v>
      </c>
      <c r="G684" s="13">
        <f t="shared" si="20"/>
        <v>-1.0000000000000231E-2</v>
      </c>
      <c r="H684" s="13">
        <v>-0.14000000000000001</v>
      </c>
      <c r="I684" s="13">
        <v>-0.15</v>
      </c>
      <c r="J684" s="13">
        <f t="shared" si="21"/>
        <v>9.9999999999999811E-3</v>
      </c>
      <c r="K684" s="13"/>
      <c r="L684" s="13"/>
      <c r="M684" s="13"/>
      <c r="N684" s="13"/>
      <c r="O684" s="13"/>
    </row>
    <row r="685" spans="1:15" x14ac:dyDescent="0.3">
      <c r="A685" s="14">
        <v>6</v>
      </c>
      <c r="B685" s="14">
        <v>1.05</v>
      </c>
      <c r="C685" s="15">
        <v>1080</v>
      </c>
      <c r="D685" s="16" t="s">
        <v>31</v>
      </c>
      <c r="E685" s="16">
        <v>3.05</v>
      </c>
      <c r="F685" s="16">
        <v>3.02</v>
      </c>
      <c r="G685" s="16">
        <f t="shared" si="20"/>
        <v>-2.9999999999999805E-2</v>
      </c>
      <c r="H685" s="16">
        <v>-0.34</v>
      </c>
      <c r="I685" s="16">
        <v>-0.34</v>
      </c>
      <c r="J685" s="16">
        <f t="shared" si="21"/>
        <v>0</v>
      </c>
      <c r="K685" s="16">
        <v>2.2999999999999998</v>
      </c>
      <c r="L685" s="16">
        <v>14.07</v>
      </c>
      <c r="M685" s="16">
        <v>4.16</v>
      </c>
      <c r="N685" s="16">
        <v>3.99</v>
      </c>
      <c r="O685" s="16"/>
    </row>
    <row r="686" spans="1:15" x14ac:dyDescent="0.3">
      <c r="A686" s="14">
        <v>5</v>
      </c>
      <c r="B686" s="14"/>
      <c r="C686" s="14"/>
      <c r="D686" s="16" t="s">
        <v>31</v>
      </c>
      <c r="E686" s="16">
        <v>3.8</v>
      </c>
      <c r="F686" s="16">
        <v>3.8</v>
      </c>
      <c r="G686" s="16">
        <f t="shared" si="20"/>
        <v>0</v>
      </c>
      <c r="H686" s="16">
        <v>-0.34</v>
      </c>
      <c r="I686" s="16">
        <v>-0.36</v>
      </c>
      <c r="J686" s="16">
        <f t="shared" si="21"/>
        <v>1.9999999999999962E-2</v>
      </c>
      <c r="K686" s="16"/>
      <c r="L686" s="16"/>
      <c r="M686" s="16"/>
      <c r="N686" s="16"/>
      <c r="O686" s="16"/>
    </row>
    <row r="687" spans="1:15" x14ac:dyDescent="0.3">
      <c r="A687" s="14">
        <v>4</v>
      </c>
      <c r="B687" s="14"/>
      <c r="C687" s="14"/>
      <c r="D687" s="16" t="s">
        <v>31</v>
      </c>
      <c r="E687" s="16">
        <v>4.16</v>
      </c>
      <c r="F687" s="16">
        <v>4.1399999999999997</v>
      </c>
      <c r="G687" s="16">
        <f t="shared" si="20"/>
        <v>-2.0000000000000462E-2</v>
      </c>
      <c r="H687" s="16">
        <v>0.85</v>
      </c>
      <c r="I687" s="16">
        <v>0.86</v>
      </c>
      <c r="J687" s="16">
        <f t="shared" si="21"/>
        <v>1.0000000000000009E-2</v>
      </c>
      <c r="K687" s="16"/>
      <c r="L687" s="16"/>
      <c r="M687" s="16"/>
      <c r="N687" s="16"/>
      <c r="O687" s="16"/>
    </row>
    <row r="688" spans="1:15" x14ac:dyDescent="0.3">
      <c r="A688" s="14">
        <v>3</v>
      </c>
      <c r="B688" s="14"/>
      <c r="C688" s="14"/>
      <c r="D688" s="16" t="s">
        <v>31</v>
      </c>
      <c r="E688" s="16">
        <v>4.08</v>
      </c>
      <c r="F688" s="16">
        <v>4.1100000000000003</v>
      </c>
      <c r="G688" s="16">
        <f t="shared" si="20"/>
        <v>3.0000000000000249E-2</v>
      </c>
      <c r="H688" s="16">
        <v>0.26</v>
      </c>
      <c r="I688" s="16">
        <v>0.26</v>
      </c>
      <c r="J688" s="16">
        <f t="shared" si="21"/>
        <v>0</v>
      </c>
      <c r="K688" s="16"/>
      <c r="L688" s="16"/>
      <c r="M688" s="16"/>
      <c r="N688" s="16"/>
      <c r="O688" s="16"/>
    </row>
    <row r="689" spans="1:15" x14ac:dyDescent="0.3">
      <c r="A689" s="14">
        <v>2</v>
      </c>
      <c r="B689" s="14"/>
      <c r="C689" s="14"/>
      <c r="D689" s="16" t="s">
        <v>31</v>
      </c>
      <c r="E689" s="16">
        <v>3.8</v>
      </c>
      <c r="F689" s="16">
        <v>3.78</v>
      </c>
      <c r="G689" s="16">
        <f t="shared" si="20"/>
        <v>-2.0000000000000018E-2</v>
      </c>
      <c r="H689" s="16">
        <v>-0.64</v>
      </c>
      <c r="I689" s="16">
        <v>-0.62</v>
      </c>
      <c r="J689" s="16">
        <f t="shared" si="21"/>
        <v>-2.0000000000000018E-2</v>
      </c>
      <c r="K689" s="16"/>
      <c r="L689" s="16"/>
      <c r="M689" s="16"/>
      <c r="N689" s="16"/>
      <c r="O689" s="16"/>
    </row>
    <row r="690" spans="1:15" x14ac:dyDescent="0.3">
      <c r="A690" s="14">
        <v>1</v>
      </c>
      <c r="B690" s="14"/>
      <c r="C690" s="14"/>
      <c r="D690" s="16" t="s">
        <v>31</v>
      </c>
      <c r="E690" s="16">
        <v>1.1499999999999999</v>
      </c>
      <c r="F690" s="16">
        <v>1.1399999999999999</v>
      </c>
      <c r="G690" s="16">
        <f t="shared" si="20"/>
        <v>-1.0000000000000009E-2</v>
      </c>
      <c r="H690" s="16">
        <v>-0.63</v>
      </c>
      <c r="I690" s="16">
        <v>-0.64</v>
      </c>
      <c r="J690" s="16">
        <f t="shared" si="21"/>
        <v>1.0000000000000009E-2</v>
      </c>
      <c r="K690" s="16"/>
      <c r="L690" s="16"/>
      <c r="M690" s="16"/>
      <c r="N690" s="16"/>
      <c r="O690" s="16"/>
    </row>
    <row r="691" spans="1:15" x14ac:dyDescent="0.3">
      <c r="A691" s="14">
        <v>0</v>
      </c>
      <c r="B691" s="14"/>
      <c r="C691" s="14"/>
      <c r="D691" s="16" t="s">
        <v>32</v>
      </c>
      <c r="E691" s="16">
        <v>0</v>
      </c>
      <c r="F691" s="16">
        <v>0</v>
      </c>
      <c r="G691" s="16">
        <f t="shared" si="20"/>
        <v>0</v>
      </c>
      <c r="H691" s="16">
        <v>0.7</v>
      </c>
      <c r="I691" s="16">
        <v>0.71</v>
      </c>
      <c r="J691" s="16">
        <f t="shared" si="21"/>
        <v>1.0000000000000009E-2</v>
      </c>
      <c r="K691" s="16"/>
      <c r="L691" s="16"/>
      <c r="M691" s="16"/>
      <c r="N691" s="16"/>
      <c r="O691" s="16"/>
    </row>
    <row r="692" spans="1:15" x14ac:dyDescent="0.3">
      <c r="A692" s="14">
        <v>1</v>
      </c>
      <c r="B692" s="14"/>
      <c r="C692" s="14"/>
      <c r="D692" s="16" t="s">
        <v>33</v>
      </c>
      <c r="E692" s="16">
        <v>3.69</v>
      </c>
      <c r="F692" s="16">
        <v>3.66</v>
      </c>
      <c r="G692" s="16">
        <f t="shared" si="20"/>
        <v>-2.9999999999999805E-2</v>
      </c>
      <c r="H692" s="16">
        <v>0.67</v>
      </c>
      <c r="I692" s="16">
        <v>0.67</v>
      </c>
      <c r="J692" s="16">
        <f t="shared" si="21"/>
        <v>0</v>
      </c>
      <c r="K692" s="16"/>
      <c r="L692" s="16"/>
      <c r="M692" s="16"/>
      <c r="N692" s="16"/>
      <c r="O692" s="16"/>
    </row>
    <row r="693" spans="1:15" x14ac:dyDescent="0.3">
      <c r="A693" s="14">
        <v>2</v>
      </c>
      <c r="B693" s="14"/>
      <c r="C693" s="14"/>
      <c r="D693" s="16" t="s">
        <v>33</v>
      </c>
      <c r="E693" s="16">
        <v>3.99</v>
      </c>
      <c r="F693" s="16">
        <v>3.96</v>
      </c>
      <c r="G693" s="16">
        <f t="shared" si="20"/>
        <v>-3.0000000000000249E-2</v>
      </c>
      <c r="H693" s="16">
        <v>0.97</v>
      </c>
      <c r="I693" s="16">
        <v>0.99</v>
      </c>
      <c r="J693" s="16">
        <f t="shared" si="21"/>
        <v>2.0000000000000018E-2</v>
      </c>
      <c r="K693" s="16"/>
      <c r="L693" s="16"/>
      <c r="M693" s="16"/>
      <c r="N693" s="16"/>
      <c r="O693" s="16"/>
    </row>
    <row r="694" spans="1:15" x14ac:dyDescent="0.3">
      <c r="A694" s="14">
        <v>3</v>
      </c>
      <c r="B694" s="14"/>
      <c r="C694" s="14"/>
      <c r="D694" s="16" t="s">
        <v>33</v>
      </c>
      <c r="E694" s="16">
        <v>1.99</v>
      </c>
      <c r="F694" s="16">
        <v>2</v>
      </c>
      <c r="G694" s="16">
        <f t="shared" si="20"/>
        <v>1.0000000000000009E-2</v>
      </c>
      <c r="H694" s="16">
        <v>0.98</v>
      </c>
      <c r="I694" s="16">
        <v>0.97</v>
      </c>
      <c r="J694" s="16">
        <f t="shared" si="21"/>
        <v>-1.0000000000000009E-2</v>
      </c>
      <c r="K694" s="16"/>
      <c r="L694" s="16"/>
      <c r="M694" s="16"/>
      <c r="N694" s="16"/>
      <c r="O694" s="16"/>
    </row>
    <row r="695" spans="1:15" x14ac:dyDescent="0.3">
      <c r="A695" s="11">
        <v>7</v>
      </c>
      <c r="B695" s="11">
        <v>1.24</v>
      </c>
      <c r="C695" s="12">
        <v>1100</v>
      </c>
      <c r="D695" s="13" t="s">
        <v>31</v>
      </c>
      <c r="E695" s="13">
        <v>2.96</v>
      </c>
      <c r="F695" s="13">
        <v>2.93</v>
      </c>
      <c r="G695" s="13">
        <f t="shared" si="20"/>
        <v>-2.9999999999999805E-2</v>
      </c>
      <c r="H695" s="13">
        <v>0.78</v>
      </c>
      <c r="I695" s="13">
        <v>0.77</v>
      </c>
      <c r="J695" s="13">
        <f t="shared" si="21"/>
        <v>-1.0000000000000009E-2</v>
      </c>
      <c r="K695" s="13">
        <v>2.62</v>
      </c>
      <c r="L695" s="13">
        <v>13.45</v>
      </c>
      <c r="M695" s="13">
        <v>4.79</v>
      </c>
      <c r="N695" s="13">
        <v>4.2300000000000004</v>
      </c>
      <c r="O695" s="13"/>
    </row>
    <row r="696" spans="1:15" x14ac:dyDescent="0.3">
      <c r="A696" s="11">
        <v>6</v>
      </c>
      <c r="B696" s="11"/>
      <c r="C696" s="11"/>
      <c r="D696" s="13" t="s">
        <v>31</v>
      </c>
      <c r="E696" s="13">
        <v>3.06</v>
      </c>
      <c r="F696" s="13">
        <v>3.09</v>
      </c>
      <c r="G696" s="13">
        <f t="shared" si="20"/>
        <v>2.9999999999999805E-2</v>
      </c>
      <c r="H696" s="13">
        <v>0.78</v>
      </c>
      <c r="I696" s="13">
        <v>0.76</v>
      </c>
      <c r="J696" s="13">
        <f t="shared" si="21"/>
        <v>-2.0000000000000018E-2</v>
      </c>
      <c r="K696" s="13"/>
      <c r="L696" s="13"/>
      <c r="M696" s="13"/>
      <c r="N696" s="13"/>
      <c r="O696" s="13"/>
    </row>
    <row r="697" spans="1:15" x14ac:dyDescent="0.3">
      <c r="A697" s="11">
        <v>5</v>
      </c>
      <c r="B697" s="11"/>
      <c r="C697" s="11"/>
      <c r="D697" s="13" t="s">
        <v>31</v>
      </c>
      <c r="E697" s="13">
        <v>3.66</v>
      </c>
      <c r="F697" s="13">
        <v>3.66</v>
      </c>
      <c r="G697" s="13">
        <f t="shared" si="20"/>
        <v>0</v>
      </c>
      <c r="H697" s="13">
        <v>0.32</v>
      </c>
      <c r="I697" s="13">
        <v>0.33</v>
      </c>
      <c r="J697" s="13">
        <f t="shared" si="21"/>
        <v>1.0000000000000009E-2</v>
      </c>
      <c r="K697" s="13"/>
      <c r="L697" s="13"/>
      <c r="M697" s="13"/>
      <c r="N697" s="13"/>
      <c r="O697" s="13"/>
    </row>
    <row r="698" spans="1:15" x14ac:dyDescent="0.3">
      <c r="A698" s="11">
        <v>4</v>
      </c>
      <c r="B698" s="11"/>
      <c r="C698" s="11"/>
      <c r="D698" s="13" t="s">
        <v>31</v>
      </c>
      <c r="E698" s="13">
        <v>4.79</v>
      </c>
      <c r="F698" s="13">
        <v>4.82</v>
      </c>
      <c r="G698" s="13">
        <f t="shared" si="20"/>
        <v>3.0000000000000249E-2</v>
      </c>
      <c r="H698" s="13">
        <v>0.4</v>
      </c>
      <c r="I698" s="13">
        <v>0.39</v>
      </c>
      <c r="J698" s="13">
        <f t="shared" si="21"/>
        <v>-1.0000000000000009E-2</v>
      </c>
      <c r="K698" s="13"/>
      <c r="L698" s="13"/>
      <c r="M698" s="13"/>
      <c r="N698" s="13"/>
      <c r="O698" s="13"/>
    </row>
    <row r="699" spans="1:15" x14ac:dyDescent="0.3">
      <c r="A699" s="11">
        <v>3</v>
      </c>
      <c r="B699" s="11"/>
      <c r="C699" s="11"/>
      <c r="D699" s="13" t="s">
        <v>31</v>
      </c>
      <c r="E699" s="13">
        <v>4.49</v>
      </c>
      <c r="F699" s="13">
        <v>4.54</v>
      </c>
      <c r="G699" s="13">
        <f t="shared" si="20"/>
        <v>4.9999999999999822E-2</v>
      </c>
      <c r="H699" s="13">
        <v>0.08</v>
      </c>
      <c r="I699" s="13">
        <v>0.09</v>
      </c>
      <c r="J699" s="13">
        <f t="shared" si="21"/>
        <v>9.999999999999995E-3</v>
      </c>
      <c r="K699" s="13"/>
      <c r="L699" s="13"/>
      <c r="M699" s="13"/>
      <c r="N699" s="13"/>
      <c r="O699" s="13"/>
    </row>
    <row r="700" spans="1:15" x14ac:dyDescent="0.3">
      <c r="A700" s="11">
        <v>2</v>
      </c>
      <c r="B700" s="11"/>
      <c r="C700" s="11"/>
      <c r="D700" s="13" t="s">
        <v>31</v>
      </c>
      <c r="E700" s="13">
        <v>3.66</v>
      </c>
      <c r="F700" s="13">
        <v>3.68</v>
      </c>
      <c r="G700" s="13">
        <f t="shared" si="20"/>
        <v>2.0000000000000018E-2</v>
      </c>
      <c r="H700" s="13">
        <v>0.02</v>
      </c>
      <c r="I700" s="13">
        <v>0.04</v>
      </c>
      <c r="J700" s="13">
        <f t="shared" si="21"/>
        <v>0.02</v>
      </c>
      <c r="K700" s="13"/>
      <c r="L700" s="13"/>
      <c r="M700" s="13"/>
      <c r="N700" s="13"/>
      <c r="O700" s="13"/>
    </row>
    <row r="701" spans="1:15" x14ac:dyDescent="0.3">
      <c r="A701" s="11">
        <v>1</v>
      </c>
      <c r="B701" s="11"/>
      <c r="C701" s="11"/>
      <c r="D701" s="13" t="s">
        <v>31</v>
      </c>
      <c r="E701" s="13">
        <v>3.06</v>
      </c>
      <c r="F701" s="13">
        <v>3.1</v>
      </c>
      <c r="G701" s="13">
        <f t="shared" si="20"/>
        <v>4.0000000000000036E-2</v>
      </c>
      <c r="H701" s="13">
        <v>0.48</v>
      </c>
      <c r="I701" s="13">
        <v>0.48</v>
      </c>
      <c r="J701" s="13">
        <f t="shared" si="21"/>
        <v>0</v>
      </c>
      <c r="K701" s="13"/>
      <c r="L701" s="13"/>
      <c r="M701" s="13"/>
      <c r="N701" s="13"/>
      <c r="O701" s="13"/>
    </row>
    <row r="702" spans="1:15" x14ac:dyDescent="0.3">
      <c r="A702" s="11">
        <v>0</v>
      </c>
      <c r="B702" s="11"/>
      <c r="C702" s="11"/>
      <c r="D702" s="13" t="s">
        <v>32</v>
      </c>
      <c r="E702" s="13">
        <v>0</v>
      </c>
      <c r="F702" s="13">
        <v>0</v>
      </c>
      <c r="G702" s="13">
        <f t="shared" si="20"/>
        <v>0</v>
      </c>
      <c r="H702" s="13">
        <v>0.48</v>
      </c>
      <c r="I702" s="13">
        <v>0.46</v>
      </c>
      <c r="J702" s="13">
        <f t="shared" si="21"/>
        <v>-1.9999999999999962E-2</v>
      </c>
      <c r="K702" s="13"/>
      <c r="L702" s="13"/>
      <c r="M702" s="13"/>
      <c r="N702" s="13"/>
      <c r="O702" s="13"/>
    </row>
    <row r="703" spans="1:15" x14ac:dyDescent="0.3">
      <c r="A703" s="11">
        <v>1</v>
      </c>
      <c r="B703" s="11"/>
      <c r="C703" s="11"/>
      <c r="D703" s="13" t="s">
        <v>33</v>
      </c>
      <c r="E703" s="13">
        <v>3.93</v>
      </c>
      <c r="F703" s="13">
        <v>3.98</v>
      </c>
      <c r="G703" s="13">
        <f t="shared" si="20"/>
        <v>4.9999999999999822E-2</v>
      </c>
      <c r="H703" s="13">
        <v>0.48</v>
      </c>
      <c r="I703" s="13">
        <v>0.49</v>
      </c>
      <c r="J703" s="13">
        <f t="shared" si="21"/>
        <v>1.0000000000000009E-2</v>
      </c>
      <c r="K703" s="13"/>
      <c r="L703" s="13"/>
      <c r="M703" s="13"/>
      <c r="N703" s="13"/>
      <c r="O703" s="13"/>
    </row>
    <row r="704" spans="1:15" x14ac:dyDescent="0.3">
      <c r="A704" s="11">
        <v>2</v>
      </c>
      <c r="B704" s="11"/>
      <c r="C704" s="11"/>
      <c r="D704" s="13" t="s">
        <v>33</v>
      </c>
      <c r="E704" s="13">
        <v>4.2300000000000004</v>
      </c>
      <c r="F704" s="13">
        <v>4.25</v>
      </c>
      <c r="G704" s="13">
        <f t="shared" si="20"/>
        <v>1.9999999999999574E-2</v>
      </c>
      <c r="H704" s="13">
        <v>0.78</v>
      </c>
      <c r="I704" s="13">
        <v>0.78</v>
      </c>
      <c r="J704" s="13">
        <f t="shared" si="21"/>
        <v>0</v>
      </c>
      <c r="K704" s="13"/>
      <c r="L704" s="13"/>
      <c r="M704" s="13"/>
      <c r="N704" s="13"/>
      <c r="O704" s="13"/>
    </row>
    <row r="705" spans="1:15" x14ac:dyDescent="0.3">
      <c r="A705" s="11">
        <v>3</v>
      </c>
      <c r="B705" s="11"/>
      <c r="C705" s="11"/>
      <c r="D705" s="13" t="s">
        <v>33</v>
      </c>
      <c r="E705" s="13">
        <v>2.23</v>
      </c>
      <c r="F705" s="13">
        <v>2.1800000000000002</v>
      </c>
      <c r="G705" s="13">
        <f t="shared" si="20"/>
        <v>-4.9999999999999822E-2</v>
      </c>
      <c r="H705" s="13">
        <v>0.78</v>
      </c>
      <c r="I705" s="13">
        <v>0.77</v>
      </c>
      <c r="J705" s="13">
        <f t="shared" si="21"/>
        <v>-1.0000000000000009E-2</v>
      </c>
      <c r="K705" s="13"/>
      <c r="L705" s="13"/>
      <c r="M705" s="13"/>
      <c r="N705" s="13"/>
      <c r="O705" s="13"/>
    </row>
    <row r="706" spans="1:15" x14ac:dyDescent="0.3">
      <c r="A706" s="14">
        <v>3</v>
      </c>
      <c r="B706" s="14">
        <v>0.9</v>
      </c>
      <c r="C706" s="15">
        <v>1120</v>
      </c>
      <c r="D706" s="16" t="s">
        <v>31</v>
      </c>
      <c r="E706" s="16">
        <v>1.74</v>
      </c>
      <c r="F706" s="16">
        <v>1.7</v>
      </c>
      <c r="G706" s="16">
        <f t="shared" si="20"/>
        <v>-4.0000000000000036E-2</v>
      </c>
      <c r="H706" s="16">
        <v>1.0900000000000001</v>
      </c>
      <c r="I706" s="16">
        <v>1.0900000000000001</v>
      </c>
      <c r="J706" s="16">
        <f t="shared" si="21"/>
        <v>0</v>
      </c>
      <c r="K706" s="16">
        <v>2.14</v>
      </c>
      <c r="L706" s="16">
        <v>11.76</v>
      </c>
      <c r="M706" s="16">
        <v>3.74</v>
      </c>
      <c r="N706" s="16">
        <v>3.77</v>
      </c>
      <c r="O706" s="16"/>
    </row>
    <row r="707" spans="1:15" x14ac:dyDescent="0.3">
      <c r="A707" s="14">
        <v>2</v>
      </c>
      <c r="B707" s="14"/>
      <c r="C707" s="14"/>
      <c r="D707" s="16" t="s">
        <v>31</v>
      </c>
      <c r="E707" s="16">
        <v>3.74</v>
      </c>
      <c r="F707" s="16">
        <v>3.79</v>
      </c>
      <c r="G707" s="16">
        <f t="shared" si="20"/>
        <v>4.9999999999999822E-2</v>
      </c>
      <c r="H707" s="16">
        <v>1.08</v>
      </c>
      <c r="I707" s="16">
        <v>1.08</v>
      </c>
      <c r="J707" s="16">
        <f t="shared" si="21"/>
        <v>0</v>
      </c>
      <c r="K707" s="16"/>
      <c r="L707" s="16"/>
      <c r="M707" s="16"/>
      <c r="N707" s="16"/>
      <c r="O707" s="16"/>
    </row>
    <row r="708" spans="1:15" x14ac:dyDescent="0.3">
      <c r="A708" s="14">
        <v>1</v>
      </c>
      <c r="B708" s="14"/>
      <c r="C708" s="14"/>
      <c r="D708" s="16" t="s">
        <v>31</v>
      </c>
      <c r="E708" s="16">
        <v>3.44</v>
      </c>
      <c r="F708" s="16">
        <v>3.48</v>
      </c>
      <c r="G708" s="16">
        <f t="shared" si="20"/>
        <v>4.0000000000000036E-2</v>
      </c>
      <c r="H708" s="16">
        <v>0.78</v>
      </c>
      <c r="I708" s="16">
        <v>0.79</v>
      </c>
      <c r="J708" s="16">
        <f t="shared" si="21"/>
        <v>1.0000000000000009E-2</v>
      </c>
      <c r="K708" s="16"/>
      <c r="L708" s="16"/>
      <c r="M708" s="16"/>
      <c r="N708" s="16"/>
      <c r="O708" s="16"/>
    </row>
    <row r="709" spans="1:15" x14ac:dyDescent="0.3">
      <c r="A709" s="14">
        <v>0</v>
      </c>
      <c r="B709" s="14"/>
      <c r="C709" s="14"/>
      <c r="D709" s="16" t="s">
        <v>32</v>
      </c>
      <c r="E709" s="16">
        <v>0</v>
      </c>
      <c r="F709" s="16">
        <v>0</v>
      </c>
      <c r="G709" s="16">
        <f t="shared" si="20"/>
        <v>0</v>
      </c>
      <c r="H709" s="16">
        <v>0.8</v>
      </c>
      <c r="I709" s="16">
        <v>0.8</v>
      </c>
      <c r="J709" s="16">
        <f t="shared" si="21"/>
        <v>0</v>
      </c>
      <c r="K709" s="16"/>
      <c r="L709" s="16"/>
      <c r="M709" s="16"/>
      <c r="N709" s="16"/>
      <c r="O709" s="16"/>
    </row>
    <row r="710" spans="1:15" x14ac:dyDescent="0.3">
      <c r="A710" s="14">
        <v>1</v>
      </c>
      <c r="B710" s="14"/>
      <c r="C710" s="14"/>
      <c r="D710" s="16" t="s">
        <v>33</v>
      </c>
      <c r="E710" s="16">
        <v>3.47</v>
      </c>
      <c r="F710" s="16">
        <v>3.49</v>
      </c>
      <c r="G710" s="16">
        <f t="shared" si="20"/>
        <v>2.0000000000000018E-2</v>
      </c>
      <c r="H710" s="16">
        <v>0.77</v>
      </c>
      <c r="I710" s="16">
        <v>0.75</v>
      </c>
      <c r="J710" s="16">
        <f t="shared" si="21"/>
        <v>-2.0000000000000018E-2</v>
      </c>
      <c r="K710" s="16"/>
      <c r="L710" s="16"/>
      <c r="M710" s="16"/>
      <c r="N710" s="16"/>
      <c r="O710" s="16"/>
    </row>
    <row r="711" spans="1:15" x14ac:dyDescent="0.3">
      <c r="A711" s="14">
        <v>2</v>
      </c>
      <c r="B711" s="14"/>
      <c r="C711" s="14"/>
      <c r="D711" s="16" t="s">
        <v>33</v>
      </c>
      <c r="E711" s="16">
        <v>3.77</v>
      </c>
      <c r="F711" s="16">
        <v>3.8</v>
      </c>
      <c r="G711" s="16">
        <f t="shared" si="20"/>
        <v>2.9999999999999805E-2</v>
      </c>
      <c r="H711" s="16">
        <v>1.06</v>
      </c>
      <c r="I711" s="16">
        <v>1.07</v>
      </c>
      <c r="J711" s="16">
        <f t="shared" si="21"/>
        <v>1.0000000000000009E-2</v>
      </c>
      <c r="K711" s="16"/>
      <c r="L711" s="16"/>
      <c r="M711" s="16"/>
      <c r="N711" s="16"/>
      <c r="O711" s="16"/>
    </row>
    <row r="712" spans="1:15" x14ac:dyDescent="0.3">
      <c r="A712" s="14">
        <v>3</v>
      </c>
      <c r="B712" s="14"/>
      <c r="C712" s="14"/>
      <c r="D712" s="16" t="s">
        <v>33</v>
      </c>
      <c r="E712" s="16">
        <v>1.77</v>
      </c>
      <c r="F712" s="16">
        <v>1.77</v>
      </c>
      <c r="G712" s="16">
        <f t="shared" si="20"/>
        <v>0</v>
      </c>
      <c r="H712" s="16">
        <v>1.08</v>
      </c>
      <c r="I712" s="16">
        <v>1.07</v>
      </c>
      <c r="J712" s="16">
        <f t="shared" si="21"/>
        <v>-1.0000000000000009E-2</v>
      </c>
      <c r="K712" s="16"/>
      <c r="L712" s="16"/>
      <c r="M712" s="16"/>
      <c r="N712" s="16"/>
      <c r="O712" s="16"/>
    </row>
    <row r="713" spans="1:15" x14ac:dyDescent="0.3">
      <c r="A713" s="11">
        <v>6</v>
      </c>
      <c r="B713" s="11">
        <v>1.05</v>
      </c>
      <c r="C713" s="12">
        <v>1140</v>
      </c>
      <c r="D713" s="13" t="s">
        <v>31</v>
      </c>
      <c r="E713" s="13">
        <v>3.79</v>
      </c>
      <c r="F713" s="13">
        <v>3.81</v>
      </c>
      <c r="G713" s="13">
        <f t="shared" si="20"/>
        <v>2.0000000000000018E-2</v>
      </c>
      <c r="H713" s="13">
        <v>0.3</v>
      </c>
      <c r="I713" s="13">
        <v>0.3</v>
      </c>
      <c r="J713" s="13">
        <f t="shared" si="21"/>
        <v>0</v>
      </c>
      <c r="K713" s="13">
        <v>1.1200000000000001</v>
      </c>
      <c r="L713" s="13">
        <v>14.3</v>
      </c>
      <c r="M713" s="13">
        <v>5.58</v>
      </c>
      <c r="N713" s="13">
        <v>3.96</v>
      </c>
      <c r="O713" s="13"/>
    </row>
    <row r="714" spans="1:15" x14ac:dyDescent="0.3">
      <c r="A714" s="11">
        <v>5</v>
      </c>
      <c r="B714" s="11"/>
      <c r="C714" s="11"/>
      <c r="D714" s="13" t="s">
        <v>31</v>
      </c>
      <c r="E714" s="13">
        <v>4.1399999999999997</v>
      </c>
      <c r="F714" s="13">
        <v>4.17</v>
      </c>
      <c r="G714" s="13">
        <f t="shared" si="20"/>
        <v>3.0000000000000249E-2</v>
      </c>
      <c r="H714" s="13">
        <v>-0.14000000000000001</v>
      </c>
      <c r="I714" s="13">
        <v>-0.15</v>
      </c>
      <c r="J714" s="13">
        <f t="shared" si="21"/>
        <v>9.9999999999999811E-3</v>
      </c>
      <c r="K714" s="13"/>
      <c r="L714" s="13"/>
      <c r="M714" s="13"/>
      <c r="N714" s="13"/>
      <c r="O714" s="13"/>
    </row>
    <row r="715" spans="1:15" x14ac:dyDescent="0.3">
      <c r="A715" s="11">
        <v>4</v>
      </c>
      <c r="B715" s="11"/>
      <c r="C715" s="11"/>
      <c r="D715" s="13" t="s">
        <v>31</v>
      </c>
      <c r="E715" s="13">
        <v>5.58</v>
      </c>
      <c r="F715" s="13">
        <v>5.57</v>
      </c>
      <c r="G715" s="13">
        <f t="shared" si="20"/>
        <v>-9.9999999999997868E-3</v>
      </c>
      <c r="H715" s="13">
        <v>-0.14000000000000001</v>
      </c>
      <c r="I715" s="13">
        <v>-0.14000000000000001</v>
      </c>
      <c r="J715" s="13">
        <f t="shared" si="21"/>
        <v>0</v>
      </c>
      <c r="K715" s="13"/>
      <c r="L715" s="13"/>
      <c r="M715" s="13"/>
      <c r="N715" s="13"/>
      <c r="O715" s="13"/>
    </row>
    <row r="716" spans="1:15" x14ac:dyDescent="0.3">
      <c r="A716" s="11">
        <v>3</v>
      </c>
      <c r="B716" s="11"/>
      <c r="C716" s="11"/>
      <c r="D716" s="13" t="s">
        <v>31</v>
      </c>
      <c r="E716" s="13">
        <v>5.28</v>
      </c>
      <c r="F716" s="13">
        <v>5.32</v>
      </c>
      <c r="G716" s="13">
        <f t="shared" si="20"/>
        <v>4.0000000000000036E-2</v>
      </c>
      <c r="H716" s="13">
        <v>-0.44</v>
      </c>
      <c r="I716" s="13">
        <v>-0.46</v>
      </c>
      <c r="J716" s="13">
        <f t="shared" si="21"/>
        <v>2.0000000000000018E-2</v>
      </c>
      <c r="K716" s="13"/>
      <c r="L716" s="13"/>
      <c r="M716" s="13"/>
      <c r="N716" s="13"/>
      <c r="O716" s="13"/>
    </row>
    <row r="717" spans="1:15" x14ac:dyDescent="0.3">
      <c r="A717" s="11">
        <v>2</v>
      </c>
      <c r="B717" s="11"/>
      <c r="C717" s="11"/>
      <c r="D717" s="13" t="s">
        <v>31</v>
      </c>
      <c r="E717" s="13">
        <v>4.1399999999999997</v>
      </c>
      <c r="F717" s="13">
        <v>4.16</v>
      </c>
      <c r="G717" s="13">
        <f t="shared" si="20"/>
        <v>2.0000000000000462E-2</v>
      </c>
      <c r="H717" s="13">
        <v>-0.44</v>
      </c>
      <c r="I717" s="13">
        <v>-0.45</v>
      </c>
      <c r="J717" s="13">
        <f t="shared" si="21"/>
        <v>1.0000000000000009E-2</v>
      </c>
      <c r="K717" s="13"/>
      <c r="L717" s="13"/>
      <c r="M717" s="13"/>
      <c r="N717" s="13"/>
      <c r="O717" s="13"/>
    </row>
    <row r="718" spans="1:15" x14ac:dyDescent="0.3">
      <c r="A718" s="11">
        <v>1</v>
      </c>
      <c r="B718" s="11"/>
      <c r="C718" s="11"/>
      <c r="D718" s="13" t="s">
        <v>31</v>
      </c>
      <c r="E718" s="13">
        <v>3.3</v>
      </c>
      <c r="F718" s="13">
        <v>3.26</v>
      </c>
      <c r="G718" s="13">
        <f t="shared" si="20"/>
        <v>-4.0000000000000036E-2</v>
      </c>
      <c r="H718" s="13">
        <v>0.62</v>
      </c>
      <c r="I718" s="13">
        <v>0.61</v>
      </c>
      <c r="J718" s="13">
        <f t="shared" si="21"/>
        <v>-1.0000000000000009E-2</v>
      </c>
      <c r="K718" s="13"/>
      <c r="L718" s="13"/>
      <c r="M718" s="13"/>
      <c r="N718" s="13"/>
      <c r="O718" s="13"/>
    </row>
    <row r="719" spans="1:15" x14ac:dyDescent="0.3">
      <c r="A719" s="11">
        <v>0</v>
      </c>
      <c r="B719" s="11"/>
      <c r="C719" s="11"/>
      <c r="D719" s="13" t="s">
        <v>32</v>
      </c>
      <c r="E719" s="13">
        <v>0</v>
      </c>
      <c r="F719" s="13">
        <v>0</v>
      </c>
      <c r="G719" s="13">
        <f t="shared" ref="G719:G782" si="22">ABS(F719)-ABS(E719)</f>
        <v>0</v>
      </c>
      <c r="H719" s="13">
        <v>0.65</v>
      </c>
      <c r="I719" s="13">
        <v>0.63</v>
      </c>
      <c r="J719" s="13">
        <f t="shared" ref="J719:J782" si="23">ABS(I719)-ABS(H719)</f>
        <v>-2.0000000000000018E-2</v>
      </c>
      <c r="K719" s="13"/>
      <c r="L719" s="13"/>
      <c r="M719" s="13"/>
      <c r="N719" s="13"/>
      <c r="O719" s="13"/>
    </row>
    <row r="720" spans="1:15" x14ac:dyDescent="0.3">
      <c r="A720" s="11">
        <v>1</v>
      </c>
      <c r="B720" s="11"/>
      <c r="C720" s="11"/>
      <c r="D720" s="13" t="s">
        <v>33</v>
      </c>
      <c r="E720" s="13">
        <v>3.24</v>
      </c>
      <c r="F720" s="13">
        <v>3.23</v>
      </c>
      <c r="G720" s="13">
        <f t="shared" si="22"/>
        <v>-1.0000000000000231E-2</v>
      </c>
      <c r="H720" s="13">
        <v>0.64</v>
      </c>
      <c r="I720" s="13">
        <v>0.66</v>
      </c>
      <c r="J720" s="13">
        <f t="shared" si="23"/>
        <v>2.0000000000000018E-2</v>
      </c>
      <c r="K720" s="13"/>
      <c r="L720" s="13"/>
      <c r="M720" s="13"/>
      <c r="N720" s="13"/>
      <c r="O720" s="13"/>
    </row>
    <row r="721" spans="1:15" x14ac:dyDescent="0.3">
      <c r="A721" s="11">
        <v>2</v>
      </c>
      <c r="B721" s="11"/>
      <c r="C721" s="11"/>
      <c r="D721" s="13" t="s">
        <v>33</v>
      </c>
      <c r="E721" s="13">
        <v>3.66</v>
      </c>
      <c r="F721" s="13">
        <v>3.66</v>
      </c>
      <c r="G721" s="13">
        <f t="shared" si="22"/>
        <v>0</v>
      </c>
      <c r="H721" s="13">
        <v>0.64</v>
      </c>
      <c r="I721" s="13">
        <v>0.64</v>
      </c>
      <c r="J721" s="13">
        <f t="shared" si="23"/>
        <v>0</v>
      </c>
      <c r="K721" s="13"/>
      <c r="L721" s="13"/>
      <c r="M721" s="13"/>
      <c r="N721" s="13"/>
      <c r="O721" s="13"/>
    </row>
    <row r="722" spans="1:15" x14ac:dyDescent="0.3">
      <c r="A722" s="11">
        <v>3</v>
      </c>
      <c r="B722" s="11"/>
      <c r="C722" s="11"/>
      <c r="D722" s="13" t="s">
        <v>33</v>
      </c>
      <c r="E722" s="13">
        <v>3.96</v>
      </c>
      <c r="F722" s="13">
        <v>4.01</v>
      </c>
      <c r="G722" s="13">
        <f t="shared" si="22"/>
        <v>4.9999999999999822E-2</v>
      </c>
      <c r="H722" s="13">
        <v>0.94</v>
      </c>
      <c r="I722" s="13">
        <v>0.93</v>
      </c>
      <c r="J722" s="13">
        <f t="shared" si="23"/>
        <v>-9.9999999999998979E-3</v>
      </c>
      <c r="K722" s="13"/>
      <c r="L722" s="13"/>
      <c r="M722" s="13"/>
      <c r="N722" s="13"/>
      <c r="O722" s="13"/>
    </row>
    <row r="723" spans="1:15" x14ac:dyDescent="0.3">
      <c r="A723" s="11">
        <v>4</v>
      </c>
      <c r="B723" s="11"/>
      <c r="C723" s="11"/>
      <c r="D723" s="13" t="s">
        <v>33</v>
      </c>
      <c r="E723" s="13">
        <v>3.24</v>
      </c>
      <c r="F723" s="13">
        <v>3.23</v>
      </c>
      <c r="G723" s="13">
        <f t="shared" si="22"/>
        <v>-1.0000000000000231E-2</v>
      </c>
      <c r="H723" s="13">
        <v>0.94</v>
      </c>
      <c r="I723" s="13">
        <v>0.94</v>
      </c>
      <c r="J723" s="13">
        <f t="shared" si="23"/>
        <v>0</v>
      </c>
      <c r="K723" s="13"/>
      <c r="L723" s="13"/>
      <c r="M723" s="13"/>
      <c r="N723" s="13"/>
      <c r="O723" s="13"/>
    </row>
    <row r="724" spans="1:15" x14ac:dyDescent="0.3">
      <c r="A724" s="11">
        <v>5</v>
      </c>
      <c r="B724" s="11"/>
      <c r="C724" s="11"/>
      <c r="D724" s="13" t="s">
        <v>33</v>
      </c>
      <c r="E724" s="13">
        <v>1.96</v>
      </c>
      <c r="F724" s="13">
        <v>1.94</v>
      </c>
      <c r="G724" s="13">
        <f t="shared" si="22"/>
        <v>-2.0000000000000018E-2</v>
      </c>
      <c r="H724" s="13">
        <v>0.94</v>
      </c>
      <c r="I724" s="13">
        <v>0.94</v>
      </c>
      <c r="J724" s="13">
        <f t="shared" si="23"/>
        <v>0</v>
      </c>
      <c r="K724" s="13"/>
      <c r="L724" s="13"/>
      <c r="M724" s="13"/>
      <c r="N724" s="13"/>
      <c r="O724" s="13"/>
    </row>
    <row r="725" spans="1:15" x14ac:dyDescent="0.3">
      <c r="A725" s="14">
        <v>5</v>
      </c>
      <c r="B725" s="14">
        <v>0.92</v>
      </c>
      <c r="C725" s="15">
        <v>1160</v>
      </c>
      <c r="D725" s="16" t="s">
        <v>31</v>
      </c>
      <c r="E725" s="16">
        <v>4.45</v>
      </c>
      <c r="F725" s="16">
        <v>4.46</v>
      </c>
      <c r="G725" s="16">
        <f t="shared" si="22"/>
        <v>9.9999999999997868E-3</v>
      </c>
      <c r="H725" s="16">
        <v>-0.62</v>
      </c>
      <c r="I725" s="16">
        <v>-0.63</v>
      </c>
      <c r="J725" s="16">
        <f t="shared" si="23"/>
        <v>1.0000000000000009E-2</v>
      </c>
      <c r="K725" s="16">
        <v>1.46</v>
      </c>
      <c r="L725" s="16">
        <v>15.86</v>
      </c>
      <c r="M725" s="16">
        <v>6.45</v>
      </c>
      <c r="N725" s="16">
        <v>4.0999999999999996</v>
      </c>
      <c r="O725" s="16"/>
    </row>
    <row r="726" spans="1:15" x14ac:dyDescent="0.3">
      <c r="A726" s="14">
        <v>4</v>
      </c>
      <c r="B726" s="14"/>
      <c r="C726" s="14"/>
      <c r="D726" s="16" t="s">
        <v>31</v>
      </c>
      <c r="E726" s="16">
        <v>6.45</v>
      </c>
      <c r="F726" s="16">
        <v>6.45</v>
      </c>
      <c r="G726" s="16">
        <f t="shared" si="22"/>
        <v>0</v>
      </c>
      <c r="H726" s="16">
        <v>-0.72</v>
      </c>
      <c r="I726" s="16">
        <v>-0.71</v>
      </c>
      <c r="J726" s="16">
        <f t="shared" si="23"/>
        <v>-1.0000000000000009E-2</v>
      </c>
      <c r="K726" s="16"/>
      <c r="L726" s="16"/>
      <c r="M726" s="16"/>
      <c r="N726" s="16"/>
      <c r="O726" s="16"/>
    </row>
    <row r="727" spans="1:15" x14ac:dyDescent="0.3">
      <c r="A727" s="14">
        <v>3</v>
      </c>
      <c r="B727" s="14"/>
      <c r="C727" s="14"/>
      <c r="D727" s="16" t="s">
        <v>31</v>
      </c>
      <c r="E727" s="16">
        <v>6.15</v>
      </c>
      <c r="F727" s="16">
        <v>6.18</v>
      </c>
      <c r="G727" s="16">
        <f t="shared" si="22"/>
        <v>2.9999999999999361E-2</v>
      </c>
      <c r="H727" s="16">
        <v>-1.01</v>
      </c>
      <c r="I727" s="16">
        <v>-1.01</v>
      </c>
      <c r="J727" s="16">
        <f t="shared" si="23"/>
        <v>0</v>
      </c>
      <c r="K727" s="16"/>
      <c r="L727" s="16"/>
      <c r="M727" s="16"/>
      <c r="N727" s="16"/>
      <c r="O727" s="16"/>
    </row>
    <row r="728" spans="1:15" x14ac:dyDescent="0.3">
      <c r="A728" s="14">
        <v>2</v>
      </c>
      <c r="B728" s="14"/>
      <c r="C728" s="14"/>
      <c r="D728" s="16" t="s">
        <v>31</v>
      </c>
      <c r="E728" s="16">
        <v>4.09</v>
      </c>
      <c r="F728" s="16">
        <v>4.13</v>
      </c>
      <c r="G728" s="16">
        <f t="shared" si="22"/>
        <v>4.0000000000000036E-2</v>
      </c>
      <c r="H728" s="16">
        <v>-0.9</v>
      </c>
      <c r="I728" s="16">
        <v>-0.89</v>
      </c>
      <c r="J728" s="16">
        <f t="shared" si="23"/>
        <v>-1.0000000000000009E-2</v>
      </c>
      <c r="K728" s="16"/>
      <c r="L728" s="16"/>
      <c r="M728" s="16"/>
      <c r="N728" s="16"/>
      <c r="O728" s="16"/>
    </row>
    <row r="729" spans="1:15" x14ac:dyDescent="0.3">
      <c r="A729" s="14">
        <v>1</v>
      </c>
      <c r="B729" s="14"/>
      <c r="C729" s="14"/>
      <c r="D729" s="16" t="s">
        <v>31</v>
      </c>
      <c r="E729" s="16">
        <v>3.39</v>
      </c>
      <c r="F729" s="16">
        <v>3.35</v>
      </c>
      <c r="G729" s="16">
        <f t="shared" si="22"/>
        <v>-4.0000000000000036E-2</v>
      </c>
      <c r="H729" s="16">
        <v>0.73</v>
      </c>
      <c r="I729" s="16">
        <v>0.74</v>
      </c>
      <c r="J729" s="16">
        <f t="shared" si="23"/>
        <v>1.0000000000000009E-2</v>
      </c>
      <c r="K729" s="16"/>
      <c r="L729" s="16"/>
      <c r="M729" s="16"/>
      <c r="N729" s="16"/>
      <c r="O729" s="16"/>
    </row>
    <row r="730" spans="1:15" x14ac:dyDescent="0.3">
      <c r="A730" s="14">
        <v>0</v>
      </c>
      <c r="B730" s="14"/>
      <c r="C730" s="14"/>
      <c r="D730" s="16" t="s">
        <v>32</v>
      </c>
      <c r="E730" s="16">
        <v>0</v>
      </c>
      <c r="F730" s="16">
        <v>0</v>
      </c>
      <c r="G730" s="16">
        <f t="shared" si="22"/>
        <v>0</v>
      </c>
      <c r="H730" s="16">
        <v>0.78</v>
      </c>
      <c r="I730" s="16">
        <v>0.79</v>
      </c>
      <c r="J730" s="16">
        <f t="shared" si="23"/>
        <v>1.0000000000000009E-2</v>
      </c>
      <c r="K730" s="16"/>
      <c r="L730" s="16"/>
      <c r="M730" s="16"/>
      <c r="N730" s="16"/>
      <c r="O730" s="16"/>
    </row>
    <row r="731" spans="1:15" x14ac:dyDescent="0.3">
      <c r="A731" s="14">
        <v>1</v>
      </c>
      <c r="B731" s="14"/>
      <c r="C731" s="14"/>
      <c r="D731" s="16" t="s">
        <v>33</v>
      </c>
      <c r="E731" s="16">
        <v>3.8</v>
      </c>
      <c r="F731" s="16">
        <v>3.75</v>
      </c>
      <c r="G731" s="16">
        <f t="shared" si="22"/>
        <v>-4.9999999999999822E-2</v>
      </c>
      <c r="H731" s="16">
        <v>0.56000000000000005</v>
      </c>
      <c r="I731" s="16">
        <v>0.56000000000000005</v>
      </c>
      <c r="J731" s="16">
        <f t="shared" si="23"/>
        <v>0</v>
      </c>
      <c r="K731" s="16"/>
      <c r="L731" s="16"/>
      <c r="M731" s="16"/>
      <c r="N731" s="16"/>
      <c r="O731" s="16"/>
    </row>
    <row r="732" spans="1:15" x14ac:dyDescent="0.3">
      <c r="A732" s="14">
        <v>2</v>
      </c>
      <c r="B732" s="14"/>
      <c r="C732" s="14"/>
      <c r="D732" s="16" t="s">
        <v>33</v>
      </c>
      <c r="E732" s="16">
        <v>4.0999999999999996</v>
      </c>
      <c r="F732" s="16">
        <v>4.09</v>
      </c>
      <c r="G732" s="16">
        <f t="shared" si="22"/>
        <v>-9.9999999999997868E-3</v>
      </c>
      <c r="H732" s="16">
        <v>0.85</v>
      </c>
      <c r="I732" s="16">
        <v>0.84</v>
      </c>
      <c r="J732" s="16">
        <f t="shared" si="23"/>
        <v>-1.0000000000000009E-2</v>
      </c>
      <c r="K732" s="16"/>
      <c r="L732" s="16"/>
      <c r="M732" s="16"/>
      <c r="N732" s="16"/>
      <c r="O732" s="16"/>
    </row>
    <row r="733" spans="1:15" x14ac:dyDescent="0.3">
      <c r="A733" s="14">
        <v>3</v>
      </c>
      <c r="B733" s="14"/>
      <c r="C733" s="14"/>
      <c r="D733" s="16" t="s">
        <v>33</v>
      </c>
      <c r="E733" s="16">
        <v>2.1</v>
      </c>
      <c r="F733" s="16">
        <v>2.15</v>
      </c>
      <c r="G733" s="16">
        <f t="shared" si="22"/>
        <v>4.9999999999999822E-2</v>
      </c>
      <c r="H733" s="16">
        <v>0.96</v>
      </c>
      <c r="I733" s="16">
        <v>0.97</v>
      </c>
      <c r="J733" s="16">
        <f t="shared" si="23"/>
        <v>1.0000000000000009E-2</v>
      </c>
      <c r="K733" s="16"/>
      <c r="L733" s="16"/>
      <c r="M733" s="16"/>
      <c r="N733" s="16"/>
      <c r="O733" s="16"/>
    </row>
    <row r="734" spans="1:15" x14ac:dyDescent="0.3">
      <c r="A734" s="11">
        <v>7</v>
      </c>
      <c r="B734" s="11" t="s">
        <v>44</v>
      </c>
      <c r="C734" s="12">
        <v>1167.1400000000001</v>
      </c>
      <c r="D734" s="13" t="s">
        <v>31</v>
      </c>
      <c r="E734" s="13">
        <v>3.56</v>
      </c>
      <c r="F734" s="13">
        <v>3.56</v>
      </c>
      <c r="G734" s="13">
        <f t="shared" si="22"/>
        <v>0</v>
      </c>
      <c r="H734" s="13">
        <v>-0.64</v>
      </c>
      <c r="I734" s="13">
        <v>-0.65</v>
      </c>
      <c r="J734" s="13">
        <f t="shared" si="23"/>
        <v>1.0000000000000009E-2</v>
      </c>
      <c r="K734" s="13">
        <v>1.34</v>
      </c>
      <c r="L734" s="13">
        <v>15.05</v>
      </c>
      <c r="M734" s="13">
        <v>4.8600000000000003</v>
      </c>
      <c r="N734" s="13">
        <v>3.83</v>
      </c>
      <c r="O734" s="13"/>
    </row>
    <row r="735" spans="1:15" x14ac:dyDescent="0.3">
      <c r="A735" s="11">
        <v>6</v>
      </c>
      <c r="B735" s="11"/>
      <c r="C735" s="11"/>
      <c r="D735" s="13" t="s">
        <v>31</v>
      </c>
      <c r="E735" s="13">
        <v>4.51</v>
      </c>
      <c r="F735" s="13">
        <v>4.53</v>
      </c>
      <c r="G735" s="13">
        <f t="shared" si="22"/>
        <v>2.0000000000000462E-2</v>
      </c>
      <c r="H735" s="13">
        <v>-0.65</v>
      </c>
      <c r="I735" s="13">
        <v>-0.64</v>
      </c>
      <c r="J735" s="13">
        <f t="shared" si="23"/>
        <v>-1.0000000000000009E-2</v>
      </c>
      <c r="K735" s="13"/>
      <c r="L735" s="13"/>
      <c r="M735" s="13"/>
      <c r="N735" s="13"/>
      <c r="O735" s="13"/>
    </row>
    <row r="736" spans="1:15" x14ac:dyDescent="0.3">
      <c r="A736" s="11">
        <v>5</v>
      </c>
      <c r="B736" s="11"/>
      <c r="C736" s="11"/>
      <c r="D736" s="13" t="s">
        <v>31</v>
      </c>
      <c r="E736" s="13">
        <v>4.8600000000000003</v>
      </c>
      <c r="F736" s="13">
        <v>4.87</v>
      </c>
      <c r="G736" s="13">
        <f t="shared" si="22"/>
        <v>9.9999999999997868E-3</v>
      </c>
      <c r="H736" s="13">
        <v>0.34</v>
      </c>
      <c r="I736" s="13">
        <v>0.35</v>
      </c>
      <c r="J736" s="13">
        <f t="shared" si="23"/>
        <v>9.9999999999999534E-3</v>
      </c>
      <c r="K736" s="13"/>
      <c r="L736" s="13"/>
      <c r="M736" s="13"/>
      <c r="N736" s="13"/>
      <c r="O736" s="13"/>
    </row>
    <row r="737" spans="1:15" x14ac:dyDescent="0.3">
      <c r="A737" s="11">
        <v>4</v>
      </c>
      <c r="B737" s="11"/>
      <c r="C737" s="11"/>
      <c r="D737" s="13" t="s">
        <v>31</v>
      </c>
      <c r="E737" s="13">
        <v>4.76</v>
      </c>
      <c r="F737" s="13">
        <v>4.7300000000000004</v>
      </c>
      <c r="G737" s="13">
        <f t="shared" si="22"/>
        <v>-2.9999999999999361E-2</v>
      </c>
      <c r="H737" s="13">
        <v>-0.24</v>
      </c>
      <c r="I737" s="13">
        <v>-0.23</v>
      </c>
      <c r="J737" s="13">
        <f t="shared" si="23"/>
        <v>-9.9999999999999811E-3</v>
      </c>
      <c r="K737" s="13"/>
      <c r="L737" s="13"/>
      <c r="M737" s="13"/>
      <c r="N737" s="13"/>
      <c r="O737" s="13"/>
    </row>
    <row r="738" spans="1:15" x14ac:dyDescent="0.3">
      <c r="A738" s="11">
        <v>3</v>
      </c>
      <c r="B738" s="11"/>
      <c r="C738" s="11"/>
      <c r="D738" s="13" t="s">
        <v>31</v>
      </c>
      <c r="E738" s="13">
        <v>4.51</v>
      </c>
      <c r="F738" s="13">
        <v>4.4800000000000004</v>
      </c>
      <c r="G738" s="13">
        <f t="shared" si="22"/>
        <v>-2.9999999999999361E-2</v>
      </c>
      <c r="H738" s="13">
        <v>-0.95</v>
      </c>
      <c r="I738" s="13">
        <v>-0.93</v>
      </c>
      <c r="J738" s="13">
        <f t="shared" si="23"/>
        <v>-1.9999999999999907E-2</v>
      </c>
      <c r="K738" s="13"/>
      <c r="L738" s="13"/>
      <c r="M738" s="13"/>
      <c r="N738" s="13"/>
      <c r="O738" s="13"/>
    </row>
    <row r="739" spans="1:15" x14ac:dyDescent="0.3">
      <c r="A739" s="11">
        <v>2</v>
      </c>
      <c r="B739" s="11"/>
      <c r="C739" s="11"/>
      <c r="D739" s="13" t="s">
        <v>31</v>
      </c>
      <c r="E739" s="13">
        <v>1.8</v>
      </c>
      <c r="F739" s="13">
        <v>1.76</v>
      </c>
      <c r="G739" s="13">
        <f t="shared" si="22"/>
        <v>-4.0000000000000036E-2</v>
      </c>
      <c r="H739" s="13">
        <v>-0.93</v>
      </c>
      <c r="I739" s="13">
        <v>-0.95</v>
      </c>
      <c r="J739" s="13">
        <f t="shared" si="23"/>
        <v>1.9999999999999907E-2</v>
      </c>
      <c r="K739" s="13"/>
      <c r="L739" s="13"/>
      <c r="M739" s="13"/>
      <c r="N739" s="13"/>
      <c r="O739" s="13"/>
    </row>
    <row r="740" spans="1:15" x14ac:dyDescent="0.3">
      <c r="A740" s="11">
        <v>1</v>
      </c>
      <c r="B740" s="11"/>
      <c r="C740" s="11"/>
      <c r="D740" s="13" t="s">
        <v>31</v>
      </c>
      <c r="E740" s="13">
        <v>1.34</v>
      </c>
      <c r="F740" s="13">
        <v>1.37</v>
      </c>
      <c r="G740" s="13">
        <f t="shared" si="22"/>
        <v>3.0000000000000027E-2</v>
      </c>
      <c r="H740" s="13">
        <v>0.72</v>
      </c>
      <c r="I740" s="13">
        <v>0.72</v>
      </c>
      <c r="J740" s="13">
        <f t="shared" si="23"/>
        <v>0</v>
      </c>
      <c r="K740" s="13"/>
      <c r="L740" s="13"/>
      <c r="M740" s="13"/>
      <c r="N740" s="13"/>
      <c r="O740" s="13"/>
    </row>
    <row r="741" spans="1:15" x14ac:dyDescent="0.3">
      <c r="A741" s="11">
        <v>0</v>
      </c>
      <c r="B741" s="11"/>
      <c r="C741" s="11"/>
      <c r="D741" s="13" t="s">
        <v>32</v>
      </c>
      <c r="E741" s="13">
        <v>0</v>
      </c>
      <c r="F741" s="13">
        <v>0</v>
      </c>
      <c r="G741" s="13">
        <f t="shared" si="22"/>
        <v>0</v>
      </c>
      <c r="H741" s="13">
        <v>0.75</v>
      </c>
      <c r="I741" s="13">
        <v>0.75</v>
      </c>
      <c r="J741" s="13">
        <f t="shared" si="23"/>
        <v>0</v>
      </c>
      <c r="K741" s="13"/>
      <c r="L741" s="13"/>
      <c r="M741" s="13"/>
      <c r="N741" s="13"/>
      <c r="O741" s="13"/>
    </row>
    <row r="742" spans="1:15" x14ac:dyDescent="0.3">
      <c r="A742" s="11">
        <v>1</v>
      </c>
      <c r="B742" s="11"/>
      <c r="C742" s="11"/>
      <c r="D742" s="13" t="s">
        <v>33</v>
      </c>
      <c r="E742" s="13">
        <v>3.53</v>
      </c>
      <c r="F742" s="13">
        <v>3.49</v>
      </c>
      <c r="G742" s="13">
        <f t="shared" si="22"/>
        <v>-3.9999999999999591E-2</v>
      </c>
      <c r="H742" s="13">
        <v>0.72</v>
      </c>
      <c r="I742" s="13">
        <v>0.7</v>
      </c>
      <c r="J742" s="13">
        <f t="shared" si="23"/>
        <v>-2.0000000000000018E-2</v>
      </c>
      <c r="K742" s="13"/>
      <c r="L742" s="13"/>
      <c r="M742" s="13"/>
      <c r="N742" s="13"/>
      <c r="O742" s="13"/>
    </row>
    <row r="743" spans="1:15" x14ac:dyDescent="0.3">
      <c r="A743" s="11">
        <v>2</v>
      </c>
      <c r="B743" s="11"/>
      <c r="C743" s="11"/>
      <c r="D743" s="13" t="s">
        <v>33</v>
      </c>
      <c r="E743" s="13">
        <v>3.83</v>
      </c>
      <c r="F743" s="13">
        <v>3.8</v>
      </c>
      <c r="G743" s="13">
        <f t="shared" si="22"/>
        <v>-3.0000000000000249E-2</v>
      </c>
      <c r="H743" s="13">
        <v>1.02</v>
      </c>
      <c r="I743" s="13">
        <v>1</v>
      </c>
      <c r="J743" s="13">
        <f t="shared" si="23"/>
        <v>-2.0000000000000018E-2</v>
      </c>
      <c r="K743" s="13"/>
      <c r="L743" s="13"/>
      <c r="M743" s="13"/>
      <c r="N743" s="13"/>
      <c r="O743" s="13"/>
    </row>
    <row r="744" spans="1:15" x14ac:dyDescent="0.3">
      <c r="A744" s="11">
        <v>3</v>
      </c>
      <c r="B744" s="11"/>
      <c r="C744" s="11"/>
      <c r="D744" s="13" t="s">
        <v>33</v>
      </c>
      <c r="E744" s="13">
        <v>1.83</v>
      </c>
      <c r="F744" s="13">
        <v>1.85</v>
      </c>
      <c r="G744" s="13">
        <f t="shared" si="22"/>
        <v>2.0000000000000018E-2</v>
      </c>
      <c r="H744" s="13">
        <v>1.04</v>
      </c>
      <c r="I744" s="13">
        <v>1.04</v>
      </c>
      <c r="J744" s="13">
        <f t="shared" si="23"/>
        <v>0</v>
      </c>
      <c r="K744" s="13"/>
      <c r="L744" s="13"/>
      <c r="M744" s="13"/>
      <c r="N744" s="13"/>
      <c r="O744" s="13"/>
    </row>
    <row r="745" spans="1:15" x14ac:dyDescent="0.3">
      <c r="A745" s="14">
        <v>6</v>
      </c>
      <c r="B745" s="14">
        <v>2.52</v>
      </c>
      <c r="C745" s="15">
        <v>1180</v>
      </c>
      <c r="D745" s="16" t="s">
        <v>31</v>
      </c>
      <c r="E745" s="16">
        <v>2.34</v>
      </c>
      <c r="F745" s="16">
        <v>2.31</v>
      </c>
      <c r="G745" s="16">
        <f t="shared" si="22"/>
        <v>-2.9999999999999805E-2</v>
      </c>
      <c r="H745" s="16">
        <v>0.5</v>
      </c>
      <c r="I745" s="16">
        <v>0.5</v>
      </c>
      <c r="J745" s="16">
        <f t="shared" si="23"/>
        <v>0</v>
      </c>
      <c r="K745" s="16">
        <v>6.09</v>
      </c>
      <c r="L745" s="16">
        <v>15.37</v>
      </c>
      <c r="M745" s="16">
        <v>4.0999999999999996</v>
      </c>
      <c r="N745" s="16">
        <v>6.04</v>
      </c>
      <c r="O745" s="16"/>
    </row>
    <row r="746" spans="1:15" x14ac:dyDescent="0.3">
      <c r="A746" s="14">
        <v>5</v>
      </c>
      <c r="B746" s="14"/>
      <c r="C746" s="14"/>
      <c r="D746" s="16" t="s">
        <v>31</v>
      </c>
      <c r="E746" s="16">
        <v>2.46</v>
      </c>
      <c r="F746" s="16">
        <v>2.46</v>
      </c>
      <c r="G746" s="16">
        <f t="shared" si="22"/>
        <v>0</v>
      </c>
      <c r="H746" s="16">
        <v>0.84</v>
      </c>
      <c r="I746" s="16">
        <v>0.85</v>
      </c>
      <c r="J746" s="16">
        <f t="shared" si="23"/>
        <v>1.0000000000000009E-2</v>
      </c>
      <c r="K746" s="16"/>
      <c r="L746" s="16"/>
      <c r="M746" s="16"/>
      <c r="N746" s="16"/>
      <c r="O746" s="16"/>
    </row>
    <row r="747" spans="1:15" x14ac:dyDescent="0.3">
      <c r="A747" s="14">
        <v>4</v>
      </c>
      <c r="B747" s="14"/>
      <c r="C747" s="14"/>
      <c r="D747" s="16" t="s">
        <v>31</v>
      </c>
      <c r="E747" s="16">
        <v>4.0999999999999996</v>
      </c>
      <c r="F747" s="16">
        <v>4.0999999999999996</v>
      </c>
      <c r="G747" s="16">
        <f t="shared" si="22"/>
        <v>0</v>
      </c>
      <c r="H747" s="16">
        <v>0.85</v>
      </c>
      <c r="I747" s="16">
        <v>0.85</v>
      </c>
      <c r="J747" s="16">
        <f t="shared" si="23"/>
        <v>0</v>
      </c>
      <c r="K747" s="16"/>
      <c r="L747" s="16"/>
      <c r="M747" s="16"/>
      <c r="N747" s="16"/>
      <c r="O747" s="16"/>
    </row>
    <row r="748" spans="1:15" x14ac:dyDescent="0.3">
      <c r="A748" s="14">
        <v>3</v>
      </c>
      <c r="B748" s="14"/>
      <c r="C748" s="14"/>
      <c r="D748" s="16" t="s">
        <v>31</v>
      </c>
      <c r="E748" s="16">
        <v>3.8</v>
      </c>
      <c r="F748" s="16">
        <v>3.8</v>
      </c>
      <c r="G748" s="16">
        <f t="shared" si="22"/>
        <v>0</v>
      </c>
      <c r="H748" s="16">
        <v>0.54</v>
      </c>
      <c r="I748" s="16">
        <v>0.53</v>
      </c>
      <c r="J748" s="16">
        <f t="shared" si="23"/>
        <v>-1.0000000000000009E-2</v>
      </c>
      <c r="K748" s="16"/>
      <c r="L748" s="16"/>
      <c r="M748" s="16"/>
      <c r="N748" s="16"/>
      <c r="O748" s="16"/>
    </row>
    <row r="749" spans="1:15" x14ac:dyDescent="0.3">
      <c r="A749" s="14">
        <v>2</v>
      </c>
      <c r="B749" s="14"/>
      <c r="C749" s="14"/>
      <c r="D749" s="16" t="s">
        <v>31</v>
      </c>
      <c r="E749" s="16">
        <v>2.46</v>
      </c>
      <c r="F749" s="16">
        <v>2.4700000000000002</v>
      </c>
      <c r="G749" s="16">
        <f t="shared" si="22"/>
        <v>1.0000000000000231E-2</v>
      </c>
      <c r="H749" s="16">
        <v>0.54</v>
      </c>
      <c r="I749" s="16">
        <v>0.54</v>
      </c>
      <c r="J749" s="16">
        <f t="shared" si="23"/>
        <v>0</v>
      </c>
      <c r="K749" s="16"/>
      <c r="L749" s="16"/>
      <c r="M749" s="16"/>
      <c r="N749" s="16"/>
      <c r="O749" s="16"/>
    </row>
    <row r="750" spans="1:15" x14ac:dyDescent="0.3">
      <c r="A750" s="14">
        <v>1</v>
      </c>
      <c r="B750" s="14"/>
      <c r="C750" s="14"/>
      <c r="D750" s="16" t="s">
        <v>31</v>
      </c>
      <c r="E750" s="16">
        <v>1.97</v>
      </c>
      <c r="F750" s="16">
        <v>1.99</v>
      </c>
      <c r="G750" s="16">
        <f t="shared" si="22"/>
        <v>2.0000000000000018E-2</v>
      </c>
      <c r="H750" s="16">
        <v>-0.85</v>
      </c>
      <c r="I750" s="16">
        <v>-0.83</v>
      </c>
      <c r="J750" s="16">
        <f t="shared" si="23"/>
        <v>-2.0000000000000018E-2</v>
      </c>
      <c r="K750" s="16"/>
      <c r="L750" s="16"/>
      <c r="M750" s="16"/>
      <c r="N750" s="16"/>
      <c r="O750" s="16"/>
    </row>
    <row r="751" spans="1:15" x14ac:dyDescent="0.3">
      <c r="A751" s="14">
        <v>0</v>
      </c>
      <c r="B751" s="14"/>
      <c r="C751" s="14"/>
      <c r="D751" s="16" t="s">
        <v>32</v>
      </c>
      <c r="E751" s="16">
        <v>0</v>
      </c>
      <c r="F751" s="16">
        <v>0</v>
      </c>
      <c r="G751" s="16">
        <f t="shared" si="22"/>
        <v>0</v>
      </c>
      <c r="H751" s="16">
        <v>-0.82</v>
      </c>
      <c r="I751" s="16">
        <v>-0.83</v>
      </c>
      <c r="J751" s="16">
        <f t="shared" si="23"/>
        <v>1.0000000000000009E-2</v>
      </c>
      <c r="K751" s="16"/>
      <c r="L751" s="16"/>
      <c r="M751" s="16"/>
      <c r="N751" s="16"/>
      <c r="O751" s="16"/>
    </row>
    <row r="752" spans="1:15" x14ac:dyDescent="0.3">
      <c r="A752" s="14">
        <v>1</v>
      </c>
      <c r="B752" s="14"/>
      <c r="C752" s="14"/>
      <c r="D752" s="16" t="s">
        <v>33</v>
      </c>
      <c r="E752" s="16">
        <v>2.73</v>
      </c>
      <c r="F752" s="16">
        <v>2.71</v>
      </c>
      <c r="G752" s="16">
        <f t="shared" si="22"/>
        <v>-2.0000000000000018E-2</v>
      </c>
      <c r="H752" s="16">
        <v>-0.76</v>
      </c>
      <c r="I752" s="16">
        <v>-0.77</v>
      </c>
      <c r="J752" s="16">
        <f t="shared" si="23"/>
        <v>1.0000000000000009E-2</v>
      </c>
      <c r="K752" s="16"/>
      <c r="L752" s="16"/>
      <c r="M752" s="16"/>
      <c r="N752" s="16"/>
      <c r="O752" s="16"/>
    </row>
    <row r="753" spans="1:15" x14ac:dyDescent="0.3">
      <c r="A753" s="14">
        <v>2</v>
      </c>
      <c r="B753" s="14"/>
      <c r="C753" s="14"/>
      <c r="D753" s="16" t="s">
        <v>33</v>
      </c>
      <c r="E753" s="16">
        <v>5.74</v>
      </c>
      <c r="F753" s="16">
        <v>5.71</v>
      </c>
      <c r="G753" s="16">
        <f t="shared" si="22"/>
        <v>-3.0000000000000249E-2</v>
      </c>
      <c r="H753" s="16">
        <v>-0.75</v>
      </c>
      <c r="I753" s="16">
        <v>-0.75</v>
      </c>
      <c r="J753" s="16">
        <f t="shared" si="23"/>
        <v>0</v>
      </c>
      <c r="K753" s="16"/>
      <c r="L753" s="16"/>
      <c r="M753" s="16"/>
      <c r="N753" s="16"/>
      <c r="O753" s="16"/>
    </row>
    <row r="754" spans="1:15" x14ac:dyDescent="0.3">
      <c r="A754" s="14">
        <v>3</v>
      </c>
      <c r="B754" s="14"/>
      <c r="C754" s="14"/>
      <c r="D754" s="16" t="s">
        <v>33</v>
      </c>
      <c r="E754" s="16">
        <v>6.04</v>
      </c>
      <c r="F754" s="16">
        <v>6.01</v>
      </c>
      <c r="G754" s="16">
        <f t="shared" si="22"/>
        <v>-3.0000000000000249E-2</v>
      </c>
      <c r="H754" s="16">
        <v>-0.45</v>
      </c>
      <c r="I754" s="16">
        <v>-0.45</v>
      </c>
      <c r="J754" s="16">
        <f t="shared" si="23"/>
        <v>0</v>
      </c>
      <c r="K754" s="16"/>
      <c r="L754" s="16"/>
      <c r="M754" s="16"/>
      <c r="N754" s="16"/>
      <c r="O754" s="16"/>
    </row>
    <row r="755" spans="1:15" x14ac:dyDescent="0.3">
      <c r="A755" s="14">
        <v>4</v>
      </c>
      <c r="B755" s="14"/>
      <c r="C755" s="14"/>
      <c r="D755" s="16" t="s">
        <v>33</v>
      </c>
      <c r="E755" s="16">
        <v>4.04</v>
      </c>
      <c r="F755" s="16">
        <v>4.03</v>
      </c>
      <c r="G755" s="16">
        <f t="shared" si="22"/>
        <v>-9.9999999999997868E-3</v>
      </c>
      <c r="H755" s="16">
        <v>-0.46</v>
      </c>
      <c r="I755" s="16">
        <v>-0.44</v>
      </c>
      <c r="J755" s="16">
        <f t="shared" si="23"/>
        <v>-2.0000000000000018E-2</v>
      </c>
      <c r="K755" s="16"/>
      <c r="L755" s="16"/>
      <c r="M755" s="16"/>
      <c r="N755" s="16"/>
      <c r="O755" s="16"/>
    </row>
    <row r="756" spans="1:15" x14ac:dyDescent="0.3">
      <c r="A756" s="11">
        <v>5</v>
      </c>
      <c r="B756" s="11">
        <v>2.2799999999999998</v>
      </c>
      <c r="C756" s="12">
        <v>1200</v>
      </c>
      <c r="D756" s="13" t="s">
        <v>31</v>
      </c>
      <c r="E756" s="13">
        <v>2.76</v>
      </c>
      <c r="F756" s="13">
        <v>2.76</v>
      </c>
      <c r="G756" s="13">
        <f t="shared" si="22"/>
        <v>0</v>
      </c>
      <c r="H756" s="13">
        <v>-0.26</v>
      </c>
      <c r="I756" s="13">
        <v>-0.27</v>
      </c>
      <c r="J756" s="13">
        <f t="shared" si="23"/>
        <v>1.0000000000000009E-2</v>
      </c>
      <c r="K756" s="13">
        <v>4.29</v>
      </c>
      <c r="L756" s="13">
        <v>13.31</v>
      </c>
      <c r="M756" s="13">
        <v>4.2</v>
      </c>
      <c r="N756" s="13">
        <v>3.34</v>
      </c>
      <c r="O756" s="13"/>
    </row>
    <row r="757" spans="1:15" x14ac:dyDescent="0.3">
      <c r="A757" s="11">
        <v>4</v>
      </c>
      <c r="B757" s="11"/>
      <c r="C757" s="11"/>
      <c r="D757" s="13" t="s">
        <v>31</v>
      </c>
      <c r="E757" s="13">
        <v>3.53</v>
      </c>
      <c r="F757" s="13">
        <v>3.58</v>
      </c>
      <c r="G757" s="13">
        <f t="shared" si="22"/>
        <v>5.0000000000000266E-2</v>
      </c>
      <c r="H757" s="13">
        <v>-0.26</v>
      </c>
      <c r="I757" s="13">
        <v>-0.27</v>
      </c>
      <c r="J757" s="13">
        <f t="shared" si="23"/>
        <v>1.0000000000000009E-2</v>
      </c>
      <c r="K757" s="13"/>
      <c r="L757" s="13"/>
      <c r="M757" s="13"/>
      <c r="N757" s="13"/>
      <c r="O757" s="13"/>
    </row>
    <row r="758" spans="1:15" x14ac:dyDescent="0.3">
      <c r="A758" s="11">
        <v>3</v>
      </c>
      <c r="B758" s="11"/>
      <c r="C758" s="11"/>
      <c r="D758" s="13" t="s">
        <v>31</v>
      </c>
      <c r="E758" s="13">
        <v>4.2</v>
      </c>
      <c r="F758" s="13">
        <v>4.1500000000000004</v>
      </c>
      <c r="G758" s="13">
        <f t="shared" si="22"/>
        <v>-4.9999999999999822E-2</v>
      </c>
      <c r="H758" s="13">
        <v>0.77</v>
      </c>
      <c r="I758" s="13">
        <v>0.76</v>
      </c>
      <c r="J758" s="13">
        <f t="shared" si="23"/>
        <v>-1.0000000000000009E-2</v>
      </c>
      <c r="K758" s="13"/>
      <c r="L758" s="13"/>
      <c r="M758" s="13"/>
      <c r="N758" s="13"/>
      <c r="O758" s="13"/>
    </row>
    <row r="759" spans="1:15" x14ac:dyDescent="0.3">
      <c r="A759" s="11">
        <v>2</v>
      </c>
      <c r="B759" s="11"/>
      <c r="C759" s="11"/>
      <c r="D759" s="13" t="s">
        <v>31</v>
      </c>
      <c r="E759" s="13">
        <v>4.04</v>
      </c>
      <c r="F759" s="13">
        <v>4.04</v>
      </c>
      <c r="G759" s="13">
        <f t="shared" si="22"/>
        <v>0</v>
      </c>
      <c r="H759" s="13">
        <v>0.22</v>
      </c>
      <c r="I759" s="13">
        <v>0.24</v>
      </c>
      <c r="J759" s="13">
        <f t="shared" si="23"/>
        <v>1.999999999999999E-2</v>
      </c>
      <c r="K759" s="13"/>
      <c r="L759" s="13"/>
      <c r="M759" s="13"/>
      <c r="N759" s="13"/>
      <c r="O759" s="13"/>
    </row>
    <row r="760" spans="1:15" x14ac:dyDescent="0.3">
      <c r="A760" s="11">
        <v>1</v>
      </c>
      <c r="B760" s="11"/>
      <c r="C760" s="11"/>
      <c r="D760" s="13" t="s">
        <v>31</v>
      </c>
      <c r="E760" s="13">
        <v>3.53</v>
      </c>
      <c r="F760" s="13">
        <v>3.53</v>
      </c>
      <c r="G760" s="13">
        <f t="shared" si="22"/>
        <v>0</v>
      </c>
      <c r="H760" s="13">
        <v>-0.56000000000000005</v>
      </c>
      <c r="I760" s="13">
        <v>-0.56000000000000005</v>
      </c>
      <c r="J760" s="13">
        <f t="shared" si="23"/>
        <v>0</v>
      </c>
      <c r="K760" s="13"/>
      <c r="L760" s="13"/>
      <c r="M760" s="13"/>
      <c r="N760" s="13"/>
      <c r="O760" s="13"/>
    </row>
    <row r="761" spans="1:15" x14ac:dyDescent="0.3">
      <c r="A761" s="11">
        <v>0</v>
      </c>
      <c r="B761" s="11"/>
      <c r="C761" s="11"/>
      <c r="D761" s="13" t="s">
        <v>32</v>
      </c>
      <c r="E761" s="13">
        <v>0</v>
      </c>
      <c r="F761" s="13">
        <v>0</v>
      </c>
      <c r="G761" s="13">
        <f t="shared" si="22"/>
        <v>0</v>
      </c>
      <c r="H761" s="13">
        <v>-0.57999999999999996</v>
      </c>
      <c r="I761" s="13">
        <v>-0.56999999999999995</v>
      </c>
      <c r="J761" s="13">
        <f t="shared" si="23"/>
        <v>-1.0000000000000009E-2</v>
      </c>
      <c r="K761" s="13"/>
      <c r="L761" s="13"/>
      <c r="M761" s="13"/>
      <c r="N761" s="13"/>
      <c r="O761" s="13"/>
    </row>
    <row r="762" spans="1:15" x14ac:dyDescent="0.3">
      <c r="A762" s="11">
        <v>1</v>
      </c>
      <c r="B762" s="11"/>
      <c r="C762" s="11"/>
      <c r="D762" s="13" t="s">
        <v>33</v>
      </c>
      <c r="E762" s="13">
        <v>1.18</v>
      </c>
      <c r="F762" s="13">
        <v>1.21</v>
      </c>
      <c r="G762" s="13">
        <f t="shared" si="22"/>
        <v>3.0000000000000027E-2</v>
      </c>
      <c r="H762" s="13">
        <v>1.02</v>
      </c>
      <c r="I762" s="13">
        <v>1.03</v>
      </c>
      <c r="J762" s="13">
        <f t="shared" si="23"/>
        <v>1.0000000000000009E-2</v>
      </c>
      <c r="K762" s="13"/>
      <c r="L762" s="13"/>
      <c r="M762" s="13"/>
      <c r="N762" s="13"/>
      <c r="O762" s="13"/>
    </row>
    <row r="763" spans="1:15" x14ac:dyDescent="0.3">
      <c r="A763" s="11">
        <v>2</v>
      </c>
      <c r="B763" s="11"/>
      <c r="C763" s="11"/>
      <c r="D763" s="13" t="s">
        <v>33</v>
      </c>
      <c r="E763" s="13">
        <v>3.04</v>
      </c>
      <c r="F763" s="13">
        <v>3.06</v>
      </c>
      <c r="G763" s="13">
        <f t="shared" si="22"/>
        <v>2.0000000000000018E-2</v>
      </c>
      <c r="H763" s="13">
        <v>1.04</v>
      </c>
      <c r="I763" s="13">
        <v>1.06</v>
      </c>
      <c r="J763" s="13">
        <f t="shared" si="23"/>
        <v>2.0000000000000018E-2</v>
      </c>
      <c r="K763" s="13"/>
      <c r="L763" s="13"/>
      <c r="M763" s="13"/>
      <c r="N763" s="13"/>
      <c r="O763" s="13"/>
    </row>
    <row r="764" spans="1:15" x14ac:dyDescent="0.3">
      <c r="A764" s="11">
        <v>3</v>
      </c>
      <c r="B764" s="11"/>
      <c r="C764" s="11"/>
      <c r="D764" s="13" t="s">
        <v>33</v>
      </c>
      <c r="E764" s="13">
        <v>3.34</v>
      </c>
      <c r="F764" s="13">
        <v>3.32</v>
      </c>
      <c r="G764" s="13">
        <f t="shared" si="22"/>
        <v>-2.0000000000000018E-2</v>
      </c>
      <c r="H764" s="13">
        <v>1.35</v>
      </c>
      <c r="I764" s="13">
        <v>1.35</v>
      </c>
      <c r="J764" s="13">
        <f t="shared" si="23"/>
        <v>0</v>
      </c>
      <c r="K764" s="13"/>
      <c r="L764" s="13"/>
      <c r="M764" s="13"/>
      <c r="N764" s="13"/>
      <c r="O764" s="13"/>
    </row>
    <row r="765" spans="1:15" x14ac:dyDescent="0.3">
      <c r="A765" s="11">
        <v>4</v>
      </c>
      <c r="B765" s="11"/>
      <c r="C765" s="11"/>
      <c r="D765" s="13" t="s">
        <v>33</v>
      </c>
      <c r="E765" s="13">
        <v>1.34</v>
      </c>
      <c r="F765" s="13">
        <v>1.33</v>
      </c>
      <c r="G765" s="13">
        <f t="shared" si="22"/>
        <v>-1.0000000000000009E-2</v>
      </c>
      <c r="H765" s="13">
        <v>1.32</v>
      </c>
      <c r="I765" s="13">
        <v>1.33</v>
      </c>
      <c r="J765" s="13">
        <f t="shared" si="23"/>
        <v>1.0000000000000009E-2</v>
      </c>
      <c r="K765" s="13"/>
      <c r="L765" s="13"/>
      <c r="M765" s="13"/>
      <c r="N765" s="13"/>
      <c r="O765" s="13"/>
    </row>
    <row r="766" spans="1:15" x14ac:dyDescent="0.3">
      <c r="A766" s="14">
        <v>6</v>
      </c>
      <c r="B766" s="14">
        <v>2.15</v>
      </c>
      <c r="C766" s="15">
        <v>1220</v>
      </c>
      <c r="D766" s="16" t="s">
        <v>31</v>
      </c>
      <c r="E766" s="16">
        <v>2.17</v>
      </c>
      <c r="F766" s="16">
        <v>2.15</v>
      </c>
      <c r="G766" s="16">
        <f t="shared" si="22"/>
        <v>-2.0000000000000018E-2</v>
      </c>
      <c r="H766" s="16">
        <v>0.18</v>
      </c>
      <c r="I766" s="16">
        <v>0.19</v>
      </c>
      <c r="J766" s="16">
        <f t="shared" si="23"/>
        <v>1.0000000000000009E-2</v>
      </c>
      <c r="K766" s="16">
        <v>3.11</v>
      </c>
      <c r="L766" s="16">
        <v>13.65</v>
      </c>
      <c r="M766" s="16">
        <v>3.68</v>
      </c>
      <c r="N766" s="16">
        <v>4.9800000000000004</v>
      </c>
      <c r="O766" s="16"/>
    </row>
    <row r="767" spans="1:15" x14ac:dyDescent="0.3">
      <c r="A767" s="14">
        <v>5</v>
      </c>
      <c r="B767" s="14"/>
      <c r="C767" s="14"/>
      <c r="D767" s="16" t="s">
        <v>31</v>
      </c>
      <c r="E767" s="16">
        <v>2.83</v>
      </c>
      <c r="F767" s="16">
        <v>2.81</v>
      </c>
      <c r="G767" s="16">
        <f t="shared" si="22"/>
        <v>-2.0000000000000018E-2</v>
      </c>
      <c r="H767" s="16">
        <v>1.1200000000000001</v>
      </c>
      <c r="I767" s="16">
        <v>1.1100000000000001</v>
      </c>
      <c r="J767" s="16">
        <f t="shared" si="23"/>
        <v>-1.0000000000000009E-2</v>
      </c>
      <c r="K767" s="16"/>
      <c r="L767" s="16"/>
      <c r="M767" s="16"/>
      <c r="N767" s="16"/>
      <c r="O767" s="16"/>
    </row>
    <row r="768" spans="1:15" x14ac:dyDescent="0.3">
      <c r="A768" s="14">
        <v>4</v>
      </c>
      <c r="B768" s="14"/>
      <c r="C768" s="14"/>
      <c r="D768" s="16" t="s">
        <v>31</v>
      </c>
      <c r="E768" s="16">
        <v>3.68</v>
      </c>
      <c r="F768" s="16">
        <v>3.68</v>
      </c>
      <c r="G768" s="16">
        <f t="shared" si="22"/>
        <v>0</v>
      </c>
      <c r="H768" s="16">
        <v>1.1200000000000001</v>
      </c>
      <c r="I768" s="16">
        <v>1.1100000000000001</v>
      </c>
      <c r="J768" s="16">
        <f t="shared" si="23"/>
        <v>-1.0000000000000009E-2</v>
      </c>
      <c r="K768" s="16"/>
      <c r="L768" s="16"/>
      <c r="M768" s="16"/>
      <c r="N768" s="16"/>
      <c r="O768" s="16"/>
    </row>
    <row r="769" spans="1:15" x14ac:dyDescent="0.3">
      <c r="A769" s="14">
        <v>3</v>
      </c>
      <c r="B769" s="14"/>
      <c r="C769" s="14"/>
      <c r="D769" s="16" t="s">
        <v>31</v>
      </c>
      <c r="E769" s="16">
        <v>3.38</v>
      </c>
      <c r="F769" s="16">
        <v>3.36</v>
      </c>
      <c r="G769" s="16">
        <f t="shared" si="22"/>
        <v>-2.0000000000000018E-2</v>
      </c>
      <c r="H769" s="16">
        <v>0.82</v>
      </c>
      <c r="I769" s="16">
        <v>0.8</v>
      </c>
      <c r="J769" s="16">
        <f t="shared" si="23"/>
        <v>-1.9999999999999907E-2</v>
      </c>
      <c r="K769" s="16"/>
      <c r="L769" s="16"/>
      <c r="M769" s="16"/>
      <c r="N769" s="16"/>
      <c r="O769" s="16"/>
    </row>
    <row r="770" spans="1:15" x14ac:dyDescent="0.3">
      <c r="A770" s="14">
        <v>2</v>
      </c>
      <c r="B770" s="14"/>
      <c r="C770" s="14"/>
      <c r="D770" s="16" t="s">
        <v>31</v>
      </c>
      <c r="E770" s="16">
        <v>2.83</v>
      </c>
      <c r="F770" s="16">
        <v>2.83</v>
      </c>
      <c r="G770" s="16">
        <f t="shared" si="22"/>
        <v>0</v>
      </c>
      <c r="H770" s="16">
        <v>0.82</v>
      </c>
      <c r="I770" s="16">
        <v>0.81</v>
      </c>
      <c r="J770" s="16">
        <f t="shared" si="23"/>
        <v>-9.9999999999998979E-3</v>
      </c>
      <c r="K770" s="16"/>
      <c r="L770" s="16"/>
      <c r="M770" s="16"/>
      <c r="N770" s="16"/>
      <c r="O770" s="16"/>
    </row>
    <row r="771" spans="1:15" x14ac:dyDescent="0.3">
      <c r="A771" s="14">
        <v>1</v>
      </c>
      <c r="B771" s="14"/>
      <c r="C771" s="14"/>
      <c r="D771" s="16" t="s">
        <v>31</v>
      </c>
      <c r="E771" s="16">
        <v>2.09</v>
      </c>
      <c r="F771" s="16">
        <v>2.13</v>
      </c>
      <c r="G771" s="16">
        <f t="shared" si="22"/>
        <v>4.0000000000000036E-2</v>
      </c>
      <c r="H771" s="16">
        <v>-0.23</v>
      </c>
      <c r="I771" s="16">
        <v>-0.23</v>
      </c>
      <c r="J771" s="16">
        <f t="shared" si="23"/>
        <v>0</v>
      </c>
      <c r="K771" s="16"/>
      <c r="L771" s="16"/>
      <c r="M771" s="16"/>
      <c r="N771" s="16"/>
      <c r="O771" s="16"/>
    </row>
    <row r="772" spans="1:15" x14ac:dyDescent="0.3">
      <c r="A772" s="14">
        <v>0</v>
      </c>
      <c r="B772" s="14"/>
      <c r="C772" s="14"/>
      <c r="D772" s="16" t="s">
        <v>32</v>
      </c>
      <c r="E772" s="16">
        <v>0</v>
      </c>
      <c r="F772" s="16">
        <v>0</v>
      </c>
      <c r="G772" s="16">
        <f t="shared" si="22"/>
        <v>0</v>
      </c>
      <c r="H772" s="16">
        <v>-0.45</v>
      </c>
      <c r="I772" s="16">
        <v>-0.44</v>
      </c>
      <c r="J772" s="16">
        <f t="shared" si="23"/>
        <v>-1.0000000000000009E-2</v>
      </c>
      <c r="K772" s="16"/>
      <c r="L772" s="16"/>
      <c r="M772" s="16"/>
      <c r="N772" s="16"/>
      <c r="O772" s="16"/>
    </row>
    <row r="773" spans="1:15" x14ac:dyDescent="0.3">
      <c r="A773" s="14">
        <v>1</v>
      </c>
      <c r="B773" s="14"/>
      <c r="C773" s="14"/>
      <c r="D773" s="16" t="s">
        <v>33</v>
      </c>
      <c r="E773" s="16">
        <v>3.25</v>
      </c>
      <c r="F773" s="16">
        <v>3.29</v>
      </c>
      <c r="G773" s="16">
        <f t="shared" si="22"/>
        <v>4.0000000000000036E-2</v>
      </c>
      <c r="H773" s="16">
        <v>-0.46</v>
      </c>
      <c r="I773" s="16">
        <v>-0.47</v>
      </c>
      <c r="J773" s="16">
        <f t="shared" si="23"/>
        <v>9.9999999999999534E-3</v>
      </c>
      <c r="K773" s="16"/>
      <c r="L773" s="16"/>
      <c r="M773" s="16"/>
      <c r="N773" s="16"/>
      <c r="O773" s="16"/>
    </row>
    <row r="774" spans="1:15" x14ac:dyDescent="0.3">
      <c r="A774" s="14">
        <v>2</v>
      </c>
      <c r="B774" s="14"/>
      <c r="C774" s="14"/>
      <c r="D774" s="16" t="s">
        <v>33</v>
      </c>
      <c r="E774" s="16">
        <v>4.75</v>
      </c>
      <c r="F774" s="16">
        <v>4.75</v>
      </c>
      <c r="G774" s="16">
        <f t="shared" si="22"/>
        <v>0</v>
      </c>
      <c r="H774" s="16">
        <v>-0.21</v>
      </c>
      <c r="I774" s="16">
        <v>-0.23</v>
      </c>
      <c r="J774" s="16">
        <f t="shared" si="23"/>
        <v>2.0000000000000018E-2</v>
      </c>
      <c r="K774" s="16"/>
      <c r="L774" s="16"/>
      <c r="M774" s="16"/>
      <c r="N774" s="16"/>
      <c r="O774" s="16"/>
    </row>
    <row r="775" spans="1:15" x14ac:dyDescent="0.3">
      <c r="A775" s="14">
        <v>3</v>
      </c>
      <c r="B775" s="14"/>
      <c r="C775" s="14"/>
      <c r="D775" s="16" t="s">
        <v>33</v>
      </c>
      <c r="E775" s="16">
        <v>4.9800000000000004</v>
      </c>
      <c r="F775" s="16">
        <v>4.99</v>
      </c>
      <c r="G775" s="16">
        <f t="shared" si="22"/>
        <v>9.9999999999997868E-3</v>
      </c>
      <c r="H775" s="16">
        <v>0.26</v>
      </c>
      <c r="I775" s="16">
        <v>0.26</v>
      </c>
      <c r="J775" s="16">
        <f t="shared" si="23"/>
        <v>0</v>
      </c>
      <c r="K775" s="16"/>
      <c r="L775" s="16"/>
      <c r="M775" s="16"/>
      <c r="N775" s="16"/>
      <c r="O775" s="16"/>
    </row>
    <row r="776" spans="1:15" x14ac:dyDescent="0.3">
      <c r="A776" s="14">
        <v>4</v>
      </c>
      <c r="B776" s="14"/>
      <c r="C776" s="14"/>
      <c r="D776" s="16" t="s">
        <v>33</v>
      </c>
      <c r="E776" s="16">
        <v>4.8499999999999996</v>
      </c>
      <c r="F776" s="16">
        <v>4.9000000000000004</v>
      </c>
      <c r="G776" s="16">
        <f t="shared" si="22"/>
        <v>5.0000000000000711E-2</v>
      </c>
      <c r="H776" s="16">
        <v>0.11</v>
      </c>
      <c r="I776" s="16">
        <v>0.09</v>
      </c>
      <c r="J776" s="16">
        <f t="shared" si="23"/>
        <v>-2.0000000000000004E-2</v>
      </c>
      <c r="K776" s="16"/>
      <c r="L776" s="16"/>
      <c r="M776" s="16"/>
      <c r="N776" s="16"/>
      <c r="O776" s="16"/>
    </row>
    <row r="777" spans="1:15" x14ac:dyDescent="0.3">
      <c r="A777" s="14">
        <v>5</v>
      </c>
      <c r="B777" s="14"/>
      <c r="C777" s="14"/>
      <c r="D777" s="16" t="s">
        <v>33</v>
      </c>
      <c r="E777" s="16">
        <v>3.25</v>
      </c>
      <c r="F777" s="16">
        <v>3.29</v>
      </c>
      <c r="G777" s="16">
        <f t="shared" si="22"/>
        <v>4.0000000000000036E-2</v>
      </c>
      <c r="H777" s="16">
        <v>-0.16</v>
      </c>
      <c r="I777" s="16">
        <v>-0.16</v>
      </c>
      <c r="J777" s="16">
        <f t="shared" si="23"/>
        <v>0</v>
      </c>
      <c r="K777" s="16"/>
      <c r="L777" s="16"/>
      <c r="M777" s="16"/>
      <c r="N777" s="16"/>
      <c r="O777" s="16"/>
    </row>
    <row r="778" spans="1:15" x14ac:dyDescent="0.3">
      <c r="A778" s="14">
        <v>6</v>
      </c>
      <c r="B778" s="14"/>
      <c r="C778" s="14"/>
      <c r="D778" s="16" t="s">
        <v>33</v>
      </c>
      <c r="E778" s="16">
        <v>3.07</v>
      </c>
      <c r="F778" s="16">
        <v>3.05</v>
      </c>
      <c r="G778" s="16">
        <f t="shared" si="22"/>
        <v>-2.0000000000000018E-2</v>
      </c>
      <c r="H778" s="16">
        <v>-0.16</v>
      </c>
      <c r="I778" s="16">
        <v>-0.17</v>
      </c>
      <c r="J778" s="16">
        <f t="shared" si="23"/>
        <v>1.0000000000000009E-2</v>
      </c>
      <c r="K778" s="16"/>
      <c r="L778" s="16"/>
      <c r="M778" s="16"/>
      <c r="N778" s="16"/>
      <c r="O778" s="16"/>
    </row>
    <row r="779" spans="1:15" x14ac:dyDescent="0.3">
      <c r="A779" s="11">
        <v>5</v>
      </c>
      <c r="B779" s="11">
        <v>0.88</v>
      </c>
      <c r="C779" s="12">
        <v>1240</v>
      </c>
      <c r="D779" s="13" t="s">
        <v>31</v>
      </c>
      <c r="E779" s="13">
        <v>1.6</v>
      </c>
      <c r="F779" s="13">
        <v>1.56</v>
      </c>
      <c r="G779" s="13">
        <f t="shared" si="22"/>
        <v>-4.0000000000000036E-2</v>
      </c>
      <c r="H779" s="13">
        <v>1.1499999999999999</v>
      </c>
      <c r="I779" s="13">
        <v>1.1599999999999999</v>
      </c>
      <c r="J779" s="13">
        <f t="shared" si="23"/>
        <v>1.0000000000000009E-2</v>
      </c>
      <c r="K779" s="13">
        <v>0.38</v>
      </c>
      <c r="L779" s="13">
        <v>13.36</v>
      </c>
      <c r="M779" s="13">
        <v>3.6</v>
      </c>
      <c r="N779" s="13">
        <v>3.96</v>
      </c>
      <c r="O779" s="13"/>
    </row>
    <row r="780" spans="1:15" x14ac:dyDescent="0.3">
      <c r="A780" s="11">
        <v>4</v>
      </c>
      <c r="B780" s="11"/>
      <c r="C780" s="11"/>
      <c r="D780" s="13" t="s">
        <v>31</v>
      </c>
      <c r="E780" s="13">
        <v>3.22</v>
      </c>
      <c r="F780" s="13">
        <v>3.26</v>
      </c>
      <c r="G780" s="13">
        <f t="shared" si="22"/>
        <v>3.9999999999999591E-2</v>
      </c>
      <c r="H780" s="13">
        <v>1.17</v>
      </c>
      <c r="I780" s="13">
        <v>1.17</v>
      </c>
      <c r="J780" s="13">
        <f t="shared" si="23"/>
        <v>0</v>
      </c>
      <c r="K780" s="13"/>
      <c r="L780" s="13"/>
      <c r="M780" s="13"/>
      <c r="N780" s="13"/>
      <c r="O780" s="13"/>
    </row>
    <row r="781" spans="1:15" x14ac:dyDescent="0.3">
      <c r="A781" s="11">
        <v>3</v>
      </c>
      <c r="B781" s="11"/>
      <c r="C781" s="11"/>
      <c r="D781" s="13" t="s">
        <v>31</v>
      </c>
      <c r="E781" s="13">
        <v>3.6</v>
      </c>
      <c r="F781" s="13">
        <v>3.56</v>
      </c>
      <c r="G781" s="13">
        <f t="shared" si="22"/>
        <v>-4.0000000000000036E-2</v>
      </c>
      <c r="H781" s="13">
        <v>1.18</v>
      </c>
      <c r="I781" s="13">
        <v>1.19</v>
      </c>
      <c r="J781" s="13">
        <f t="shared" si="23"/>
        <v>1.0000000000000009E-2</v>
      </c>
      <c r="K781" s="13"/>
      <c r="L781" s="13"/>
      <c r="M781" s="13"/>
      <c r="N781" s="13"/>
      <c r="O781" s="13"/>
    </row>
    <row r="782" spans="1:15" x14ac:dyDescent="0.3">
      <c r="A782" s="11">
        <v>2</v>
      </c>
      <c r="B782" s="11"/>
      <c r="C782" s="11"/>
      <c r="D782" s="13" t="s">
        <v>31</v>
      </c>
      <c r="E782" s="13">
        <v>3.3</v>
      </c>
      <c r="F782" s="13">
        <v>3.29</v>
      </c>
      <c r="G782" s="13">
        <f t="shared" si="22"/>
        <v>-9.9999999999997868E-3</v>
      </c>
      <c r="H782" s="13">
        <v>0.87</v>
      </c>
      <c r="I782" s="13">
        <v>0.87</v>
      </c>
      <c r="J782" s="13">
        <f t="shared" si="23"/>
        <v>0</v>
      </c>
      <c r="K782" s="13"/>
      <c r="L782" s="13"/>
      <c r="M782" s="13"/>
      <c r="N782" s="13"/>
      <c r="O782" s="13"/>
    </row>
    <row r="783" spans="1:15" x14ac:dyDescent="0.3">
      <c r="A783" s="11">
        <v>1</v>
      </c>
      <c r="B783" s="11"/>
      <c r="C783" s="11"/>
      <c r="D783" s="13" t="s">
        <v>31</v>
      </c>
      <c r="E783" s="13">
        <v>3.22</v>
      </c>
      <c r="F783" s="13">
        <v>3.22</v>
      </c>
      <c r="G783" s="13">
        <f t="shared" ref="G783:G846" si="24">ABS(F783)-ABS(E783)</f>
        <v>0</v>
      </c>
      <c r="H783" s="13">
        <v>0.87</v>
      </c>
      <c r="I783" s="13">
        <v>0.86</v>
      </c>
      <c r="J783" s="13">
        <f t="shared" ref="J783:J846" si="25">ABS(I783)-ABS(H783)</f>
        <v>-1.0000000000000009E-2</v>
      </c>
      <c r="K783" s="13"/>
      <c r="L783" s="13"/>
      <c r="M783" s="13"/>
      <c r="N783" s="13"/>
      <c r="O783" s="13"/>
    </row>
    <row r="784" spans="1:15" x14ac:dyDescent="0.3">
      <c r="A784" s="11">
        <v>0</v>
      </c>
      <c r="B784" s="11"/>
      <c r="C784" s="11"/>
      <c r="D784" s="13" t="s">
        <v>32</v>
      </c>
      <c r="E784" s="13">
        <v>0</v>
      </c>
      <c r="F784" s="13">
        <v>0</v>
      </c>
      <c r="G784" s="13">
        <f t="shared" si="24"/>
        <v>0</v>
      </c>
      <c r="H784" s="13">
        <v>0.82</v>
      </c>
      <c r="I784" s="13">
        <v>0.81</v>
      </c>
      <c r="J784" s="13">
        <f t="shared" si="25"/>
        <v>-9.9999999999998979E-3</v>
      </c>
      <c r="K784" s="13"/>
      <c r="L784" s="13"/>
      <c r="M784" s="13"/>
      <c r="N784" s="13"/>
      <c r="O784" s="13"/>
    </row>
    <row r="785" spans="1:15" x14ac:dyDescent="0.3">
      <c r="A785" s="11">
        <v>1</v>
      </c>
      <c r="B785" s="11"/>
      <c r="C785" s="11"/>
      <c r="D785" s="13" t="s">
        <v>33</v>
      </c>
      <c r="E785" s="13">
        <v>2.13</v>
      </c>
      <c r="F785" s="13">
        <v>2.09</v>
      </c>
      <c r="G785" s="13">
        <f t="shared" si="24"/>
        <v>-4.0000000000000036E-2</v>
      </c>
      <c r="H785" s="13">
        <v>0.8</v>
      </c>
      <c r="I785" s="13">
        <v>0.8</v>
      </c>
      <c r="J785" s="13">
        <f t="shared" si="25"/>
        <v>0</v>
      </c>
      <c r="K785" s="13"/>
      <c r="L785" s="13"/>
      <c r="M785" s="13"/>
      <c r="N785" s="13"/>
      <c r="O785" s="13"/>
    </row>
    <row r="786" spans="1:15" x14ac:dyDescent="0.3">
      <c r="A786" s="11">
        <v>2</v>
      </c>
      <c r="B786" s="11"/>
      <c r="C786" s="11"/>
      <c r="D786" s="13" t="s">
        <v>33</v>
      </c>
      <c r="E786" s="13">
        <v>2.42</v>
      </c>
      <c r="F786" s="13">
        <v>2.39</v>
      </c>
      <c r="G786" s="13">
        <f t="shared" si="24"/>
        <v>-2.9999999999999805E-2</v>
      </c>
      <c r="H786" s="13">
        <v>-0.23</v>
      </c>
      <c r="I786" s="13">
        <v>-0.21</v>
      </c>
      <c r="J786" s="13">
        <f t="shared" si="25"/>
        <v>-2.0000000000000018E-2</v>
      </c>
      <c r="K786" s="13"/>
      <c r="L786" s="13"/>
      <c r="M786" s="13"/>
      <c r="N786" s="13"/>
      <c r="O786" s="13"/>
    </row>
    <row r="787" spans="1:15" x14ac:dyDescent="0.3">
      <c r="A787" s="11">
        <v>3</v>
      </c>
      <c r="B787" s="11"/>
      <c r="C787" s="11"/>
      <c r="D787" s="13" t="s">
        <v>33</v>
      </c>
      <c r="E787" s="13">
        <v>3.64</v>
      </c>
      <c r="F787" s="13">
        <v>3.6</v>
      </c>
      <c r="G787" s="13">
        <f t="shared" si="24"/>
        <v>-4.0000000000000036E-2</v>
      </c>
      <c r="H787" s="13">
        <v>-0.22</v>
      </c>
      <c r="I787" s="13">
        <v>-0.22</v>
      </c>
      <c r="J787" s="13">
        <f t="shared" si="25"/>
        <v>0</v>
      </c>
      <c r="K787" s="13"/>
      <c r="L787" s="13"/>
      <c r="M787" s="13"/>
      <c r="N787" s="13"/>
      <c r="O787" s="13"/>
    </row>
    <row r="788" spans="1:15" x14ac:dyDescent="0.3">
      <c r="A788" s="11">
        <v>4</v>
      </c>
      <c r="B788" s="11"/>
      <c r="C788" s="11"/>
      <c r="D788" s="13" t="s">
        <v>33</v>
      </c>
      <c r="E788" s="13">
        <v>3.86</v>
      </c>
      <c r="F788" s="13">
        <v>3.84</v>
      </c>
      <c r="G788" s="13">
        <f t="shared" si="24"/>
        <v>-2.0000000000000018E-2</v>
      </c>
      <c r="H788" s="13">
        <v>0.35</v>
      </c>
      <c r="I788" s="13">
        <v>0.36</v>
      </c>
      <c r="J788" s="13">
        <f t="shared" si="25"/>
        <v>1.0000000000000009E-2</v>
      </c>
      <c r="K788" s="13"/>
      <c r="L788" s="13"/>
      <c r="M788" s="13"/>
      <c r="N788" s="13"/>
      <c r="O788" s="13"/>
    </row>
    <row r="789" spans="1:15" x14ac:dyDescent="0.3">
      <c r="A789" s="11">
        <v>5</v>
      </c>
      <c r="B789" s="11"/>
      <c r="C789" s="11"/>
      <c r="D789" s="13" t="s">
        <v>33</v>
      </c>
      <c r="E789" s="13">
        <v>3.96</v>
      </c>
      <c r="F789" s="13">
        <v>3.99</v>
      </c>
      <c r="G789" s="13">
        <f t="shared" si="24"/>
        <v>3.0000000000000249E-2</v>
      </c>
      <c r="H789" s="13">
        <v>0.94</v>
      </c>
      <c r="I789" s="13">
        <v>0.93</v>
      </c>
      <c r="J789" s="13">
        <f t="shared" si="25"/>
        <v>-9.9999999999998979E-3</v>
      </c>
      <c r="K789" s="13"/>
      <c r="L789" s="13"/>
      <c r="M789" s="13"/>
      <c r="N789" s="13"/>
      <c r="O789" s="13"/>
    </row>
    <row r="790" spans="1:15" x14ac:dyDescent="0.3">
      <c r="A790" s="11">
        <v>6</v>
      </c>
      <c r="B790" s="11"/>
      <c r="C790" s="11"/>
      <c r="D790" s="13" t="s">
        <v>33</v>
      </c>
      <c r="E790" s="13">
        <v>3.64</v>
      </c>
      <c r="F790" s="13">
        <v>3.66</v>
      </c>
      <c r="G790" s="13">
        <f t="shared" si="24"/>
        <v>2.0000000000000018E-2</v>
      </c>
      <c r="H790" s="13">
        <v>0.08</v>
      </c>
      <c r="I790" s="13">
        <v>7.0000000000000007E-2</v>
      </c>
      <c r="J790" s="13">
        <f t="shared" si="25"/>
        <v>-9.999999999999995E-3</v>
      </c>
      <c r="K790" s="13"/>
      <c r="L790" s="13"/>
      <c r="M790" s="13"/>
      <c r="N790" s="13"/>
      <c r="O790" s="13"/>
    </row>
    <row r="791" spans="1:15" x14ac:dyDescent="0.3">
      <c r="A791" s="11">
        <v>7</v>
      </c>
      <c r="B791" s="11"/>
      <c r="C791" s="11"/>
      <c r="D791" s="13" t="s">
        <v>33</v>
      </c>
      <c r="E791" s="13">
        <v>2.56</v>
      </c>
      <c r="F791" s="13">
        <v>2.52</v>
      </c>
      <c r="G791" s="13">
        <f t="shared" si="24"/>
        <v>-4.0000000000000036E-2</v>
      </c>
      <c r="H791" s="13">
        <v>7.0000000000000007E-2</v>
      </c>
      <c r="I791" s="13">
        <v>0.05</v>
      </c>
      <c r="J791" s="13">
        <f t="shared" si="25"/>
        <v>-2.0000000000000004E-2</v>
      </c>
      <c r="K791" s="13"/>
      <c r="L791" s="13"/>
      <c r="M791" s="13"/>
      <c r="N791" s="13"/>
      <c r="O791" s="13"/>
    </row>
    <row r="792" spans="1:15" x14ac:dyDescent="0.3">
      <c r="A792" s="14">
        <v>3</v>
      </c>
      <c r="B792" s="14">
        <v>0.63</v>
      </c>
      <c r="C792" s="15">
        <v>1260</v>
      </c>
      <c r="D792" s="16" t="s">
        <v>31</v>
      </c>
      <c r="E792" s="16">
        <v>1.57</v>
      </c>
      <c r="F792" s="16">
        <v>1.56</v>
      </c>
      <c r="G792" s="16">
        <f t="shared" si="24"/>
        <v>-1.0000000000000009E-2</v>
      </c>
      <c r="H792" s="16">
        <v>1.3</v>
      </c>
      <c r="I792" s="16">
        <v>1.28</v>
      </c>
      <c r="J792" s="16">
        <f t="shared" si="25"/>
        <v>-2.0000000000000018E-2</v>
      </c>
      <c r="K792" s="16">
        <v>0.43</v>
      </c>
      <c r="L792" s="16">
        <v>13.52</v>
      </c>
      <c r="M792" s="16">
        <v>3.56</v>
      </c>
      <c r="N792" s="16">
        <v>4.6100000000000003</v>
      </c>
      <c r="O792" s="16"/>
    </row>
    <row r="793" spans="1:15" x14ac:dyDescent="0.3">
      <c r="A793" s="14">
        <v>2</v>
      </c>
      <c r="B793" s="14"/>
      <c r="C793" s="14"/>
      <c r="D793" s="16" t="s">
        <v>31</v>
      </c>
      <c r="E793" s="16">
        <v>3.56</v>
      </c>
      <c r="F793" s="16">
        <v>3.59</v>
      </c>
      <c r="G793" s="16">
        <f t="shared" si="24"/>
        <v>2.9999999999999805E-2</v>
      </c>
      <c r="H793" s="16">
        <v>1.2</v>
      </c>
      <c r="I793" s="16">
        <v>1.2</v>
      </c>
      <c r="J793" s="16">
        <f t="shared" si="25"/>
        <v>0</v>
      </c>
      <c r="K793" s="16"/>
      <c r="L793" s="16"/>
      <c r="M793" s="16"/>
      <c r="N793" s="16"/>
      <c r="O793" s="16"/>
    </row>
    <row r="794" spans="1:15" x14ac:dyDescent="0.3">
      <c r="A794" s="14">
        <v>1</v>
      </c>
      <c r="B794" s="14"/>
      <c r="C794" s="14"/>
      <c r="D794" s="16" t="s">
        <v>31</v>
      </c>
      <c r="E794" s="16">
        <v>3.26</v>
      </c>
      <c r="F794" s="16">
        <v>3.29</v>
      </c>
      <c r="G794" s="16">
        <f t="shared" si="24"/>
        <v>3.0000000000000249E-2</v>
      </c>
      <c r="H794" s="16">
        <v>0.92</v>
      </c>
      <c r="I794" s="16">
        <v>0.92</v>
      </c>
      <c r="J794" s="16">
        <f t="shared" si="25"/>
        <v>0</v>
      </c>
      <c r="K794" s="16"/>
      <c r="L794" s="16"/>
      <c r="M794" s="16"/>
      <c r="N794" s="16"/>
      <c r="O794" s="16"/>
    </row>
    <row r="795" spans="1:15" x14ac:dyDescent="0.3">
      <c r="A795" s="14">
        <v>0</v>
      </c>
      <c r="B795" s="14"/>
      <c r="C795" s="14"/>
      <c r="D795" s="16" t="s">
        <v>32</v>
      </c>
      <c r="E795" s="16">
        <v>0</v>
      </c>
      <c r="F795" s="16">
        <v>0</v>
      </c>
      <c r="G795" s="16">
        <f t="shared" si="24"/>
        <v>0</v>
      </c>
      <c r="H795" s="16">
        <v>1.07</v>
      </c>
      <c r="I795" s="16">
        <v>1.08</v>
      </c>
      <c r="J795" s="16">
        <f t="shared" si="25"/>
        <v>1.0000000000000009E-2</v>
      </c>
      <c r="K795" s="16"/>
      <c r="L795" s="16"/>
      <c r="M795" s="16"/>
      <c r="N795" s="16"/>
      <c r="O795" s="16"/>
    </row>
    <row r="796" spans="1:15" x14ac:dyDescent="0.3">
      <c r="A796" s="14">
        <v>1</v>
      </c>
      <c r="B796" s="14"/>
      <c r="C796" s="14"/>
      <c r="D796" s="16" t="s">
        <v>33</v>
      </c>
      <c r="E796" s="16">
        <v>2.69</v>
      </c>
      <c r="F796" s="16">
        <v>2.64</v>
      </c>
      <c r="G796" s="16">
        <f t="shared" si="24"/>
        <v>-4.9999999999999822E-2</v>
      </c>
      <c r="H796" s="16">
        <v>0.83</v>
      </c>
      <c r="I796" s="16">
        <v>0.82</v>
      </c>
      <c r="J796" s="16">
        <f t="shared" si="25"/>
        <v>-1.0000000000000009E-2</v>
      </c>
      <c r="K796" s="16"/>
      <c r="L796" s="16"/>
      <c r="M796" s="16"/>
      <c r="N796" s="16"/>
      <c r="O796" s="16"/>
    </row>
    <row r="797" spans="1:15" x14ac:dyDescent="0.3">
      <c r="A797" s="14">
        <v>2</v>
      </c>
      <c r="B797" s="14"/>
      <c r="C797" s="14"/>
      <c r="D797" s="16" t="s">
        <v>33</v>
      </c>
      <c r="E797" s="16">
        <v>3.01</v>
      </c>
      <c r="F797" s="16">
        <v>2.97</v>
      </c>
      <c r="G797" s="16">
        <f t="shared" si="24"/>
        <v>-3.9999999999999591E-2</v>
      </c>
      <c r="H797" s="16">
        <v>-0.1</v>
      </c>
      <c r="I797" s="16">
        <v>-0.12</v>
      </c>
      <c r="J797" s="16">
        <f t="shared" si="25"/>
        <v>1.999999999999999E-2</v>
      </c>
      <c r="K797" s="16"/>
      <c r="L797" s="16"/>
      <c r="M797" s="16"/>
      <c r="N797" s="16"/>
      <c r="O797" s="16"/>
    </row>
    <row r="798" spans="1:15" x14ac:dyDescent="0.3">
      <c r="A798" s="14">
        <v>3</v>
      </c>
      <c r="B798" s="14"/>
      <c r="C798" s="14"/>
      <c r="D798" s="16" t="s">
        <v>33</v>
      </c>
      <c r="E798" s="16">
        <v>4.5</v>
      </c>
      <c r="F798" s="16">
        <v>4.4800000000000004</v>
      </c>
      <c r="G798" s="16">
        <f t="shared" si="24"/>
        <v>-1.9999999999999574E-2</v>
      </c>
      <c r="H798" s="16">
        <v>-0.15</v>
      </c>
      <c r="I798" s="16">
        <v>-0.16</v>
      </c>
      <c r="J798" s="16">
        <f t="shared" si="25"/>
        <v>1.0000000000000009E-2</v>
      </c>
      <c r="K798" s="16"/>
      <c r="L798" s="16"/>
      <c r="M798" s="16"/>
      <c r="N798" s="16"/>
      <c r="O798" s="16"/>
    </row>
    <row r="799" spans="1:15" x14ac:dyDescent="0.3">
      <c r="A799" s="14">
        <v>4</v>
      </c>
      <c r="B799" s="14"/>
      <c r="C799" s="14"/>
      <c r="D799" s="16" t="s">
        <v>33</v>
      </c>
      <c r="E799" s="16">
        <v>4.5199999999999996</v>
      </c>
      <c r="F799" s="16">
        <v>4.47</v>
      </c>
      <c r="G799" s="16">
        <f t="shared" si="24"/>
        <v>-4.9999999999999822E-2</v>
      </c>
      <c r="H799" s="16">
        <v>-0.08</v>
      </c>
      <c r="I799" s="16">
        <v>-0.08</v>
      </c>
      <c r="J799" s="16">
        <f t="shared" si="25"/>
        <v>0</v>
      </c>
      <c r="K799" s="16"/>
      <c r="L799" s="16"/>
      <c r="M799" s="16"/>
      <c r="N799" s="16"/>
      <c r="O799" s="16"/>
    </row>
    <row r="800" spans="1:15" x14ac:dyDescent="0.3">
      <c r="A800" s="14">
        <v>5</v>
      </c>
      <c r="B800" s="14"/>
      <c r="C800" s="14"/>
      <c r="D800" s="16" t="s">
        <v>33</v>
      </c>
      <c r="E800" s="16">
        <v>4.6100000000000003</v>
      </c>
      <c r="F800" s="16">
        <v>4.63</v>
      </c>
      <c r="G800" s="16">
        <f t="shared" si="24"/>
        <v>1.9999999999999574E-2</v>
      </c>
      <c r="H800" s="16">
        <v>0.5</v>
      </c>
      <c r="I800" s="16">
        <v>0.5</v>
      </c>
      <c r="J800" s="16">
        <f t="shared" si="25"/>
        <v>0</v>
      </c>
      <c r="K800" s="16"/>
      <c r="L800" s="16"/>
      <c r="M800" s="16"/>
      <c r="N800" s="16"/>
      <c r="O800" s="16"/>
    </row>
    <row r="801" spans="1:15" x14ac:dyDescent="0.3">
      <c r="A801" s="14">
        <v>6</v>
      </c>
      <c r="B801" s="14"/>
      <c r="C801" s="14"/>
      <c r="D801" s="16" t="s">
        <v>33</v>
      </c>
      <c r="E801" s="16">
        <v>4.5</v>
      </c>
      <c r="F801" s="16">
        <v>4.53</v>
      </c>
      <c r="G801" s="16">
        <f t="shared" si="24"/>
        <v>3.0000000000000249E-2</v>
      </c>
      <c r="H801" s="16">
        <v>0.15</v>
      </c>
      <c r="I801" s="16">
        <v>0.13</v>
      </c>
      <c r="J801" s="16">
        <f t="shared" si="25"/>
        <v>-1.999999999999999E-2</v>
      </c>
      <c r="K801" s="16"/>
      <c r="L801" s="16"/>
      <c r="M801" s="16"/>
      <c r="N801" s="16"/>
      <c r="O801" s="16"/>
    </row>
    <row r="802" spans="1:15" x14ac:dyDescent="0.3">
      <c r="A802" s="14">
        <v>7</v>
      </c>
      <c r="B802" s="14"/>
      <c r="C802" s="14"/>
      <c r="D802" s="16" t="s">
        <v>33</v>
      </c>
      <c r="E802" s="16">
        <v>3.01</v>
      </c>
      <c r="F802" s="16">
        <v>2.98</v>
      </c>
      <c r="G802" s="16">
        <f t="shared" si="24"/>
        <v>-2.9999999999999805E-2</v>
      </c>
      <c r="H802" s="16">
        <v>0.2</v>
      </c>
      <c r="I802" s="16">
        <v>0.21</v>
      </c>
      <c r="J802" s="16">
        <f t="shared" si="25"/>
        <v>9.9999999999999811E-3</v>
      </c>
      <c r="K802" s="16"/>
      <c r="L802" s="16"/>
      <c r="M802" s="16"/>
      <c r="N802" s="16"/>
      <c r="O802" s="16"/>
    </row>
    <row r="803" spans="1:15" x14ac:dyDescent="0.3">
      <c r="A803" s="14">
        <v>8</v>
      </c>
      <c r="B803" s="14"/>
      <c r="C803" s="14"/>
      <c r="D803" s="16" t="s">
        <v>33</v>
      </c>
      <c r="E803" s="16">
        <v>2.96</v>
      </c>
      <c r="F803" s="16">
        <v>2.96</v>
      </c>
      <c r="G803" s="16">
        <f t="shared" si="24"/>
        <v>0</v>
      </c>
      <c r="H803" s="16">
        <v>0.33</v>
      </c>
      <c r="I803" s="16">
        <v>0.32</v>
      </c>
      <c r="J803" s="16">
        <f t="shared" si="25"/>
        <v>-1.0000000000000009E-2</v>
      </c>
      <c r="K803" s="16"/>
      <c r="L803" s="16"/>
      <c r="M803" s="16"/>
      <c r="N803" s="16"/>
      <c r="O803" s="16"/>
    </row>
    <row r="804" spans="1:15" x14ac:dyDescent="0.3">
      <c r="A804" s="11">
        <v>3</v>
      </c>
      <c r="B804" s="11">
        <v>0.68</v>
      </c>
      <c r="C804" s="12">
        <v>1280</v>
      </c>
      <c r="D804" s="13" t="s">
        <v>31</v>
      </c>
      <c r="E804" s="13">
        <v>1.72</v>
      </c>
      <c r="F804" s="13">
        <v>1.72</v>
      </c>
      <c r="G804" s="13">
        <f t="shared" si="24"/>
        <v>0</v>
      </c>
      <c r="H804" s="13">
        <v>1.22</v>
      </c>
      <c r="I804" s="13">
        <v>1.22</v>
      </c>
      <c r="J804" s="13">
        <f t="shared" si="25"/>
        <v>0</v>
      </c>
      <c r="K804" s="13">
        <v>2.12</v>
      </c>
      <c r="L804" s="13">
        <v>13.49</v>
      </c>
      <c r="M804" s="13">
        <v>3.71</v>
      </c>
      <c r="N804" s="13">
        <v>4.96</v>
      </c>
      <c r="O804" s="13"/>
    </row>
    <row r="805" spans="1:15" x14ac:dyDescent="0.3">
      <c r="A805" s="11">
        <v>2</v>
      </c>
      <c r="B805" s="11"/>
      <c r="C805" s="11"/>
      <c r="D805" s="13" t="s">
        <v>31</v>
      </c>
      <c r="E805" s="13">
        <v>3.71</v>
      </c>
      <c r="F805" s="13">
        <v>3.7</v>
      </c>
      <c r="G805" s="13">
        <f t="shared" si="24"/>
        <v>-9.9999999999997868E-3</v>
      </c>
      <c r="H805" s="13">
        <v>1.1000000000000001</v>
      </c>
      <c r="I805" s="13">
        <v>1.1000000000000001</v>
      </c>
      <c r="J805" s="13">
        <f t="shared" si="25"/>
        <v>0</v>
      </c>
      <c r="K805" s="13"/>
      <c r="L805" s="13"/>
      <c r="M805" s="13"/>
      <c r="N805" s="13"/>
      <c r="O805" s="13"/>
    </row>
    <row r="806" spans="1:15" x14ac:dyDescent="0.3">
      <c r="A806" s="11">
        <v>1</v>
      </c>
      <c r="B806" s="11"/>
      <c r="C806" s="11"/>
      <c r="D806" s="13" t="s">
        <v>31</v>
      </c>
      <c r="E806" s="13">
        <v>3.42</v>
      </c>
      <c r="F806" s="13">
        <v>3.4</v>
      </c>
      <c r="G806" s="13">
        <f t="shared" si="24"/>
        <v>-2.0000000000000018E-2</v>
      </c>
      <c r="H806" s="13">
        <v>0.82</v>
      </c>
      <c r="I806" s="13">
        <v>0.8</v>
      </c>
      <c r="J806" s="13">
        <f t="shared" si="25"/>
        <v>-1.9999999999999907E-2</v>
      </c>
      <c r="K806" s="13"/>
      <c r="L806" s="13"/>
      <c r="M806" s="13"/>
      <c r="N806" s="13"/>
      <c r="O806" s="13"/>
    </row>
    <row r="807" spans="1:15" x14ac:dyDescent="0.3">
      <c r="A807" s="11">
        <v>0</v>
      </c>
      <c r="B807" s="11"/>
      <c r="C807" s="11"/>
      <c r="D807" s="13" t="s">
        <v>32</v>
      </c>
      <c r="E807" s="13">
        <v>0</v>
      </c>
      <c r="F807" s="13">
        <v>0</v>
      </c>
      <c r="G807" s="13">
        <f t="shared" si="24"/>
        <v>0</v>
      </c>
      <c r="H807" s="13">
        <v>1.02</v>
      </c>
      <c r="I807" s="13">
        <v>1.01</v>
      </c>
      <c r="J807" s="13">
        <f t="shared" si="25"/>
        <v>-1.0000000000000009E-2</v>
      </c>
      <c r="K807" s="13"/>
      <c r="L807" s="13"/>
      <c r="M807" s="13"/>
      <c r="N807" s="13"/>
      <c r="O807" s="13"/>
    </row>
    <row r="808" spans="1:15" x14ac:dyDescent="0.3">
      <c r="A808" s="11">
        <v>1</v>
      </c>
      <c r="B808" s="11"/>
      <c r="C808" s="11"/>
      <c r="D808" s="13" t="s">
        <v>33</v>
      </c>
      <c r="E808" s="13">
        <v>3.76</v>
      </c>
      <c r="F808" s="13">
        <v>3.81</v>
      </c>
      <c r="G808" s="13">
        <f t="shared" si="24"/>
        <v>5.0000000000000266E-2</v>
      </c>
      <c r="H808" s="13">
        <v>0.76</v>
      </c>
      <c r="I808" s="13">
        <v>0.74</v>
      </c>
      <c r="J808" s="13">
        <f t="shared" si="25"/>
        <v>-2.0000000000000018E-2</v>
      </c>
      <c r="K808" s="13"/>
      <c r="L808" s="13"/>
      <c r="M808" s="13"/>
      <c r="N808" s="13"/>
      <c r="O808" s="13"/>
    </row>
    <row r="809" spans="1:15" x14ac:dyDescent="0.3">
      <c r="A809" s="11">
        <v>2</v>
      </c>
      <c r="B809" s="11"/>
      <c r="C809" s="11"/>
      <c r="D809" s="13" t="s">
        <v>33</v>
      </c>
      <c r="E809" s="13">
        <v>4.0999999999999996</v>
      </c>
      <c r="F809" s="13">
        <v>4.09</v>
      </c>
      <c r="G809" s="13">
        <f t="shared" si="24"/>
        <v>-9.9999999999997868E-3</v>
      </c>
      <c r="H809" s="13">
        <v>-7.0000000000000007E-2</v>
      </c>
      <c r="I809" s="13">
        <v>-0.08</v>
      </c>
      <c r="J809" s="13">
        <f t="shared" si="25"/>
        <v>9.999999999999995E-3</v>
      </c>
      <c r="K809" s="13"/>
      <c r="L809" s="13"/>
      <c r="M809" s="13"/>
      <c r="N809" s="13"/>
      <c r="O809" s="13"/>
    </row>
    <row r="810" spans="1:15" x14ac:dyDescent="0.3">
      <c r="A810" s="11">
        <v>3</v>
      </c>
      <c r="B810" s="11"/>
      <c r="C810" s="11"/>
      <c r="D810" s="13" t="s">
        <v>33</v>
      </c>
      <c r="E810" s="13">
        <v>4.66</v>
      </c>
      <c r="F810" s="13">
        <v>4.66</v>
      </c>
      <c r="G810" s="13">
        <f t="shared" si="24"/>
        <v>0</v>
      </c>
      <c r="H810" s="13">
        <v>-0.04</v>
      </c>
      <c r="I810" s="13">
        <v>-0.05</v>
      </c>
      <c r="J810" s="13">
        <f t="shared" si="25"/>
        <v>1.0000000000000002E-2</v>
      </c>
      <c r="K810" s="13"/>
      <c r="L810" s="13"/>
      <c r="M810" s="13"/>
      <c r="N810" s="13"/>
      <c r="O810" s="13"/>
    </row>
    <row r="811" spans="1:15" x14ac:dyDescent="0.3">
      <c r="A811" s="11">
        <v>4</v>
      </c>
      <c r="B811" s="11"/>
      <c r="C811" s="11"/>
      <c r="D811" s="13" t="s">
        <v>33</v>
      </c>
      <c r="E811" s="13">
        <v>4.96</v>
      </c>
      <c r="F811" s="13">
        <v>4.96</v>
      </c>
      <c r="G811" s="13">
        <f t="shared" si="24"/>
        <v>0</v>
      </c>
      <c r="H811" s="13">
        <v>0.27</v>
      </c>
      <c r="I811" s="13">
        <v>0.26</v>
      </c>
      <c r="J811" s="13">
        <f t="shared" si="25"/>
        <v>-1.0000000000000009E-2</v>
      </c>
      <c r="K811" s="13"/>
      <c r="L811" s="13"/>
      <c r="M811" s="13"/>
      <c r="N811" s="13"/>
      <c r="O811" s="13"/>
    </row>
    <row r="812" spans="1:15" x14ac:dyDescent="0.3">
      <c r="A812" s="11">
        <v>5</v>
      </c>
      <c r="B812" s="11"/>
      <c r="C812" s="11"/>
      <c r="D812" s="13" t="s">
        <v>33</v>
      </c>
      <c r="E812" s="13">
        <v>4.0999999999999996</v>
      </c>
      <c r="F812" s="13">
        <v>4.1100000000000003</v>
      </c>
      <c r="G812" s="13">
        <f t="shared" si="24"/>
        <v>1.0000000000000675E-2</v>
      </c>
      <c r="H812" s="13">
        <v>0.23</v>
      </c>
      <c r="I812" s="13">
        <v>0.23</v>
      </c>
      <c r="J812" s="13">
        <f t="shared" si="25"/>
        <v>0</v>
      </c>
      <c r="K812" s="13"/>
      <c r="L812" s="13"/>
      <c r="M812" s="13"/>
      <c r="N812" s="13"/>
      <c r="O812" s="13"/>
    </row>
    <row r="813" spans="1:15" x14ac:dyDescent="0.3">
      <c r="A813" s="11">
        <v>6</v>
      </c>
      <c r="B813" s="11"/>
      <c r="C813" s="11"/>
      <c r="D813" s="13" t="s">
        <v>33</v>
      </c>
      <c r="E813" s="13">
        <v>3.76</v>
      </c>
      <c r="F813" s="13">
        <v>3.73</v>
      </c>
      <c r="G813" s="13">
        <f t="shared" si="24"/>
        <v>-2.9999999999999805E-2</v>
      </c>
      <c r="H813" s="13">
        <v>1.06</v>
      </c>
      <c r="I813" s="13">
        <v>1.08</v>
      </c>
      <c r="J813" s="13">
        <f t="shared" si="25"/>
        <v>2.0000000000000018E-2</v>
      </c>
      <c r="K813" s="13"/>
      <c r="L813" s="13"/>
      <c r="M813" s="13"/>
      <c r="N813" s="13"/>
      <c r="O813" s="13"/>
    </row>
    <row r="814" spans="1:15" x14ac:dyDescent="0.3">
      <c r="A814" s="11">
        <v>7</v>
      </c>
      <c r="B814" s="11"/>
      <c r="C814" s="11"/>
      <c r="D814" s="13" t="s">
        <v>33</v>
      </c>
      <c r="E814" s="13">
        <v>3.52</v>
      </c>
      <c r="F814" s="13">
        <v>3.54</v>
      </c>
      <c r="G814" s="13">
        <f t="shared" si="24"/>
        <v>2.0000000000000018E-2</v>
      </c>
      <c r="H814" s="13">
        <v>1.08</v>
      </c>
      <c r="I814" s="13">
        <v>1.08</v>
      </c>
      <c r="J814" s="13">
        <f t="shared" si="25"/>
        <v>0</v>
      </c>
      <c r="K814" s="13"/>
      <c r="L814" s="13"/>
      <c r="M814" s="13"/>
      <c r="N814" s="13"/>
      <c r="O814" s="13"/>
    </row>
    <row r="815" spans="1:15" x14ac:dyDescent="0.3">
      <c r="A815" s="14">
        <v>5</v>
      </c>
      <c r="B815" s="14">
        <v>0.77</v>
      </c>
      <c r="C815" s="15">
        <v>1300</v>
      </c>
      <c r="D815" s="16" t="s">
        <v>31</v>
      </c>
      <c r="E815" s="16">
        <v>3.11</v>
      </c>
      <c r="F815" s="16">
        <v>3.1</v>
      </c>
      <c r="G815" s="16">
        <f t="shared" si="24"/>
        <v>-9.9999999999997868E-3</v>
      </c>
      <c r="H815" s="16">
        <v>0.19</v>
      </c>
      <c r="I815" s="16">
        <v>0.18</v>
      </c>
      <c r="J815" s="16">
        <f t="shared" si="25"/>
        <v>-1.0000000000000009E-2</v>
      </c>
      <c r="K815" s="16">
        <v>1</v>
      </c>
      <c r="L815" s="16">
        <v>13.7</v>
      </c>
      <c r="M815" s="16">
        <v>5.1100000000000003</v>
      </c>
      <c r="N815" s="16">
        <v>3.71</v>
      </c>
      <c r="O815" s="16"/>
    </row>
    <row r="816" spans="1:15" x14ac:dyDescent="0.3">
      <c r="A816" s="14">
        <v>4</v>
      </c>
      <c r="B816" s="14"/>
      <c r="C816" s="14"/>
      <c r="D816" s="16" t="s">
        <v>31</v>
      </c>
      <c r="E816" s="16">
        <v>5.1100000000000003</v>
      </c>
      <c r="F816" s="16">
        <v>5.15</v>
      </c>
      <c r="G816" s="16">
        <f t="shared" si="24"/>
        <v>4.0000000000000036E-2</v>
      </c>
      <c r="H816" s="16">
        <v>0.17</v>
      </c>
      <c r="I816" s="16">
        <v>0.18</v>
      </c>
      <c r="J816" s="16">
        <f t="shared" si="25"/>
        <v>9.9999999999999811E-3</v>
      </c>
      <c r="K816" s="16"/>
      <c r="L816" s="16"/>
      <c r="M816" s="16"/>
      <c r="N816" s="16"/>
      <c r="O816" s="16"/>
    </row>
    <row r="817" spans="1:15" x14ac:dyDescent="0.3">
      <c r="A817" s="14">
        <v>3</v>
      </c>
      <c r="B817" s="14"/>
      <c r="C817" s="14"/>
      <c r="D817" s="16" t="s">
        <v>31</v>
      </c>
      <c r="E817" s="16">
        <v>4.8099999999999996</v>
      </c>
      <c r="F817" s="16">
        <v>4.82</v>
      </c>
      <c r="G817" s="16">
        <f t="shared" si="24"/>
        <v>1.0000000000000675E-2</v>
      </c>
      <c r="H817" s="16">
        <v>-0.13</v>
      </c>
      <c r="I817" s="16">
        <v>-0.13</v>
      </c>
      <c r="J817" s="16">
        <f t="shared" si="25"/>
        <v>0</v>
      </c>
      <c r="K817" s="16"/>
      <c r="L817" s="16"/>
      <c r="M817" s="16"/>
      <c r="N817" s="16"/>
      <c r="O817" s="16"/>
    </row>
    <row r="818" spans="1:15" x14ac:dyDescent="0.3">
      <c r="A818" s="14">
        <v>2</v>
      </c>
      <c r="B818" s="14"/>
      <c r="C818" s="14"/>
      <c r="D818" s="16" t="s">
        <v>31</v>
      </c>
      <c r="E818" s="16">
        <v>2.39</v>
      </c>
      <c r="F818" s="16">
        <v>2.35</v>
      </c>
      <c r="G818" s="16">
        <f t="shared" si="24"/>
        <v>-4.0000000000000036E-2</v>
      </c>
      <c r="H818" s="16">
        <v>-0.11</v>
      </c>
      <c r="I818" s="16">
        <v>-0.11</v>
      </c>
      <c r="J818" s="16">
        <f t="shared" si="25"/>
        <v>0</v>
      </c>
      <c r="K818" s="16"/>
      <c r="L818" s="16"/>
      <c r="M818" s="16"/>
      <c r="N818" s="16"/>
      <c r="O818" s="16"/>
    </row>
    <row r="819" spans="1:15" x14ac:dyDescent="0.3">
      <c r="A819" s="14">
        <v>1</v>
      </c>
      <c r="B819" s="14"/>
      <c r="C819" s="14"/>
      <c r="D819" s="16" t="s">
        <v>31</v>
      </c>
      <c r="E819" s="16">
        <v>1.98</v>
      </c>
      <c r="F819" s="16">
        <v>2</v>
      </c>
      <c r="G819" s="16">
        <f t="shared" si="24"/>
        <v>2.0000000000000018E-2</v>
      </c>
      <c r="H819" s="16">
        <v>0.85</v>
      </c>
      <c r="I819" s="16">
        <v>0.87</v>
      </c>
      <c r="J819" s="16">
        <f t="shared" si="25"/>
        <v>2.0000000000000018E-2</v>
      </c>
      <c r="K819" s="16"/>
      <c r="L819" s="16"/>
      <c r="M819" s="16"/>
      <c r="N819" s="16"/>
      <c r="O819" s="16"/>
    </row>
    <row r="820" spans="1:15" x14ac:dyDescent="0.3">
      <c r="A820" s="14">
        <v>0</v>
      </c>
      <c r="B820" s="14"/>
      <c r="C820" s="14"/>
      <c r="D820" s="16" t="s">
        <v>32</v>
      </c>
      <c r="E820" s="16">
        <v>0</v>
      </c>
      <c r="F820" s="16">
        <v>0</v>
      </c>
      <c r="G820" s="16">
        <f t="shared" si="24"/>
        <v>0</v>
      </c>
      <c r="H820" s="16">
        <v>0.93</v>
      </c>
      <c r="I820" s="16">
        <v>0.94</v>
      </c>
      <c r="J820" s="16">
        <f t="shared" si="25"/>
        <v>9.9999999999998979E-3</v>
      </c>
      <c r="K820" s="16"/>
      <c r="L820" s="16"/>
      <c r="M820" s="16"/>
      <c r="N820" s="16"/>
      <c r="O820" s="16"/>
    </row>
    <row r="821" spans="1:15" x14ac:dyDescent="0.3">
      <c r="A821" s="14">
        <v>1</v>
      </c>
      <c r="B821" s="14"/>
      <c r="C821" s="14"/>
      <c r="D821" s="16" t="s">
        <v>33</v>
      </c>
      <c r="E821" s="16">
        <v>3.41</v>
      </c>
      <c r="F821" s="16">
        <v>3.36</v>
      </c>
      <c r="G821" s="16">
        <f t="shared" si="24"/>
        <v>-5.0000000000000266E-2</v>
      </c>
      <c r="H821" s="16">
        <v>0.81</v>
      </c>
      <c r="I821" s="16">
        <v>0.81</v>
      </c>
      <c r="J821" s="16">
        <f t="shared" si="25"/>
        <v>0</v>
      </c>
      <c r="K821" s="16"/>
      <c r="L821" s="16"/>
      <c r="M821" s="16"/>
      <c r="N821" s="16"/>
      <c r="O821" s="16"/>
    </row>
    <row r="822" spans="1:15" x14ac:dyDescent="0.3">
      <c r="A822" s="14">
        <v>2</v>
      </c>
      <c r="B822" s="14"/>
      <c r="C822" s="14"/>
      <c r="D822" s="16" t="s">
        <v>33</v>
      </c>
      <c r="E822" s="16">
        <v>3.71</v>
      </c>
      <c r="F822" s="16">
        <v>3.75</v>
      </c>
      <c r="G822" s="16">
        <f t="shared" si="24"/>
        <v>4.0000000000000036E-2</v>
      </c>
      <c r="H822" s="16">
        <v>1.1000000000000001</v>
      </c>
      <c r="I822" s="16">
        <v>1.1000000000000001</v>
      </c>
      <c r="J822" s="16">
        <f t="shared" si="25"/>
        <v>0</v>
      </c>
      <c r="K822" s="16"/>
      <c r="L822" s="16"/>
      <c r="M822" s="16"/>
      <c r="N822" s="16"/>
      <c r="O822" s="16"/>
    </row>
    <row r="823" spans="1:15" x14ac:dyDescent="0.3">
      <c r="A823" s="14">
        <v>3</v>
      </c>
      <c r="B823" s="14"/>
      <c r="C823" s="14"/>
      <c r="D823" s="16" t="s">
        <v>33</v>
      </c>
      <c r="E823" s="16">
        <v>1.71</v>
      </c>
      <c r="F823" s="16">
        <v>1.73</v>
      </c>
      <c r="G823" s="16">
        <f t="shared" si="24"/>
        <v>2.0000000000000018E-2</v>
      </c>
      <c r="H823" s="16">
        <v>1.17</v>
      </c>
      <c r="I823" s="16">
        <v>1.17</v>
      </c>
      <c r="J823" s="16">
        <f t="shared" si="25"/>
        <v>0</v>
      </c>
      <c r="K823" s="16"/>
      <c r="L823" s="16"/>
      <c r="M823" s="16"/>
      <c r="N823" s="16"/>
      <c r="O823" s="16"/>
    </row>
    <row r="824" spans="1:15" x14ac:dyDescent="0.3">
      <c r="A824" s="11">
        <v>5</v>
      </c>
      <c r="B824" s="11" t="s">
        <v>45</v>
      </c>
      <c r="C824" s="12">
        <v>1310.77</v>
      </c>
      <c r="D824" s="13" t="s">
        <v>31</v>
      </c>
      <c r="E824" s="13">
        <v>3.48</v>
      </c>
      <c r="F824" s="13">
        <v>3.46</v>
      </c>
      <c r="G824" s="13">
        <f t="shared" si="24"/>
        <v>-2.0000000000000018E-2</v>
      </c>
      <c r="H824" s="13">
        <v>-7.0000000000000007E-2</v>
      </c>
      <c r="I824" s="13">
        <v>-7.0000000000000007E-2</v>
      </c>
      <c r="J824" s="13">
        <f t="shared" si="25"/>
        <v>0</v>
      </c>
      <c r="K824" s="13">
        <v>1.22</v>
      </c>
      <c r="L824" s="13">
        <v>16.53</v>
      </c>
      <c r="M824" s="13">
        <v>5.48</v>
      </c>
      <c r="N824" s="13">
        <v>5.33</v>
      </c>
      <c r="O824" s="13"/>
    </row>
    <row r="825" spans="1:15" x14ac:dyDescent="0.3">
      <c r="A825" s="11">
        <v>4</v>
      </c>
      <c r="B825" s="11"/>
      <c r="C825" s="11"/>
      <c r="D825" s="13" t="s">
        <v>31</v>
      </c>
      <c r="E825" s="13">
        <v>5.48</v>
      </c>
      <c r="F825" s="13">
        <v>5.46</v>
      </c>
      <c r="G825" s="13">
        <f t="shared" si="24"/>
        <v>-2.0000000000000462E-2</v>
      </c>
      <c r="H825" s="13">
        <v>-0.08</v>
      </c>
      <c r="I825" s="13">
        <v>-0.06</v>
      </c>
      <c r="J825" s="13">
        <f t="shared" si="25"/>
        <v>-2.0000000000000004E-2</v>
      </c>
      <c r="K825" s="13"/>
      <c r="L825" s="13"/>
      <c r="M825" s="13"/>
      <c r="N825" s="13"/>
      <c r="O825" s="13"/>
    </row>
    <row r="826" spans="1:15" x14ac:dyDescent="0.3">
      <c r="A826" s="11">
        <v>3</v>
      </c>
      <c r="B826" s="11"/>
      <c r="C826" s="11"/>
      <c r="D826" s="13" t="s">
        <v>31</v>
      </c>
      <c r="E826" s="13">
        <v>5.18</v>
      </c>
      <c r="F826" s="13">
        <v>5.23</v>
      </c>
      <c r="G826" s="13">
        <f t="shared" si="24"/>
        <v>5.0000000000000711E-2</v>
      </c>
      <c r="H826" s="13">
        <v>-0.38</v>
      </c>
      <c r="I826" s="13">
        <v>-0.38</v>
      </c>
      <c r="J826" s="13">
        <f t="shared" si="25"/>
        <v>0</v>
      </c>
      <c r="K826" s="13"/>
      <c r="L826" s="13"/>
      <c r="M826" s="13"/>
      <c r="N826" s="13"/>
      <c r="O826" s="13"/>
    </row>
    <row r="827" spans="1:15" x14ac:dyDescent="0.3">
      <c r="A827" s="11">
        <v>2</v>
      </c>
      <c r="B827" s="11"/>
      <c r="C827" s="11"/>
      <c r="D827" s="13" t="s">
        <v>31</v>
      </c>
      <c r="E827" s="13">
        <v>2.21</v>
      </c>
      <c r="F827" s="13">
        <v>2.19</v>
      </c>
      <c r="G827" s="13">
        <f t="shared" si="24"/>
        <v>-2.0000000000000018E-2</v>
      </c>
      <c r="H827" s="13">
        <v>-0.36</v>
      </c>
      <c r="I827" s="13">
        <v>-0.37</v>
      </c>
      <c r="J827" s="13">
        <f t="shared" si="25"/>
        <v>1.0000000000000009E-2</v>
      </c>
      <c r="K827" s="13"/>
      <c r="L827" s="13"/>
      <c r="M827" s="13"/>
      <c r="N827" s="13"/>
      <c r="O827" s="13"/>
    </row>
    <row r="828" spans="1:15" x14ac:dyDescent="0.3">
      <c r="A828" s="11">
        <v>1</v>
      </c>
      <c r="B828" s="11"/>
      <c r="C828" s="11"/>
      <c r="D828" s="13" t="s">
        <v>31</v>
      </c>
      <c r="E828" s="13">
        <v>1.52</v>
      </c>
      <c r="F828" s="13">
        <v>1.49</v>
      </c>
      <c r="G828" s="13">
        <f t="shared" si="24"/>
        <v>-3.0000000000000027E-2</v>
      </c>
      <c r="H828" s="13">
        <v>0.78</v>
      </c>
      <c r="I828" s="13">
        <v>0.79</v>
      </c>
      <c r="J828" s="13">
        <f t="shared" si="25"/>
        <v>1.0000000000000009E-2</v>
      </c>
      <c r="K828" s="13"/>
      <c r="L828" s="13"/>
      <c r="M828" s="13"/>
      <c r="N828" s="13"/>
      <c r="O828" s="13"/>
    </row>
    <row r="829" spans="1:15" x14ac:dyDescent="0.3">
      <c r="A829" s="11">
        <v>0</v>
      </c>
      <c r="B829" s="11"/>
      <c r="C829" s="11"/>
      <c r="D829" s="13" t="s">
        <v>32</v>
      </c>
      <c r="E829" s="13">
        <v>0</v>
      </c>
      <c r="F829" s="13">
        <v>0</v>
      </c>
      <c r="G829" s="13">
        <f t="shared" si="24"/>
        <v>0</v>
      </c>
      <c r="H829" s="13">
        <v>0.96</v>
      </c>
      <c r="I829" s="13">
        <v>0.96</v>
      </c>
      <c r="J829" s="13">
        <f t="shared" si="25"/>
        <v>0</v>
      </c>
      <c r="K829" s="13"/>
      <c r="L829" s="13"/>
      <c r="M829" s="13"/>
      <c r="N829" s="13"/>
      <c r="O829" s="13"/>
    </row>
    <row r="830" spans="1:15" x14ac:dyDescent="0.3">
      <c r="A830" s="11">
        <v>1</v>
      </c>
      <c r="B830" s="11"/>
      <c r="C830" s="11"/>
      <c r="D830" s="13" t="s">
        <v>33</v>
      </c>
      <c r="E830" s="13">
        <v>3.66</v>
      </c>
      <c r="F830" s="13">
        <v>3.65</v>
      </c>
      <c r="G830" s="13">
        <f t="shared" si="24"/>
        <v>-1.0000000000000231E-2</v>
      </c>
      <c r="H830" s="13">
        <v>0.82</v>
      </c>
      <c r="I830" s="13">
        <v>0.83</v>
      </c>
      <c r="J830" s="13">
        <f t="shared" si="25"/>
        <v>1.0000000000000009E-2</v>
      </c>
      <c r="K830" s="13"/>
      <c r="L830" s="13"/>
      <c r="M830" s="13"/>
      <c r="N830" s="13"/>
      <c r="O830" s="13"/>
    </row>
    <row r="831" spans="1:15" x14ac:dyDescent="0.3">
      <c r="A831" s="11">
        <v>2</v>
      </c>
      <c r="B831" s="11"/>
      <c r="C831" s="11"/>
      <c r="D831" s="13" t="s">
        <v>33</v>
      </c>
      <c r="E831" s="13">
        <v>3.99</v>
      </c>
      <c r="F831" s="13">
        <v>3.97</v>
      </c>
      <c r="G831" s="13">
        <f t="shared" si="24"/>
        <v>-2.0000000000000018E-2</v>
      </c>
      <c r="H831" s="13">
        <v>-0.28000000000000003</v>
      </c>
      <c r="I831" s="13">
        <v>-0.27</v>
      </c>
      <c r="J831" s="13">
        <f t="shared" si="25"/>
        <v>-1.0000000000000009E-2</v>
      </c>
      <c r="K831" s="13"/>
      <c r="L831" s="13"/>
      <c r="M831" s="13"/>
      <c r="N831" s="13"/>
      <c r="O831" s="13"/>
    </row>
    <row r="832" spans="1:15" x14ac:dyDescent="0.3">
      <c r="A832" s="11">
        <v>3</v>
      </c>
      <c r="B832" s="11"/>
      <c r="C832" s="11"/>
      <c r="D832" s="13" t="s">
        <v>33</v>
      </c>
      <c r="E832" s="13">
        <v>5.03</v>
      </c>
      <c r="F832" s="13">
        <v>5</v>
      </c>
      <c r="G832" s="13">
        <f t="shared" si="24"/>
        <v>-3.0000000000000249E-2</v>
      </c>
      <c r="H832" s="13">
        <v>-0.28000000000000003</v>
      </c>
      <c r="I832" s="13">
        <v>-0.28999999999999998</v>
      </c>
      <c r="J832" s="13">
        <f t="shared" si="25"/>
        <v>9.9999999999999534E-3</v>
      </c>
      <c r="K832" s="13"/>
      <c r="L832" s="13"/>
      <c r="M832" s="13"/>
      <c r="N832" s="13"/>
      <c r="O832" s="13"/>
    </row>
    <row r="833" spans="1:15" x14ac:dyDescent="0.3">
      <c r="A833" s="11">
        <v>4</v>
      </c>
      <c r="B833" s="11"/>
      <c r="C833" s="11"/>
      <c r="D833" s="13" t="s">
        <v>33</v>
      </c>
      <c r="E833" s="13">
        <v>5.33</v>
      </c>
      <c r="F833" s="13">
        <v>5.34</v>
      </c>
      <c r="G833" s="13">
        <f t="shared" si="24"/>
        <v>9.9999999999997868E-3</v>
      </c>
      <c r="H833" s="13">
        <v>0.03</v>
      </c>
      <c r="I833" s="13">
        <v>0.01</v>
      </c>
      <c r="J833" s="13">
        <f t="shared" si="25"/>
        <v>-1.9999999999999997E-2</v>
      </c>
      <c r="K833" s="13"/>
      <c r="L833" s="13"/>
      <c r="M833" s="13"/>
      <c r="N833" s="13"/>
      <c r="O833" s="13"/>
    </row>
    <row r="834" spans="1:15" x14ac:dyDescent="0.3">
      <c r="A834" s="11">
        <v>5</v>
      </c>
      <c r="B834" s="11"/>
      <c r="C834" s="11"/>
      <c r="D834" s="13" t="s">
        <v>33</v>
      </c>
      <c r="E834" s="13">
        <v>3.99</v>
      </c>
      <c r="F834" s="13">
        <v>3.99</v>
      </c>
      <c r="G834" s="13">
        <f t="shared" si="24"/>
        <v>0</v>
      </c>
      <c r="H834" s="13">
        <v>0.02</v>
      </c>
      <c r="I834" s="13">
        <v>0.04</v>
      </c>
      <c r="J834" s="13">
        <f t="shared" si="25"/>
        <v>0.02</v>
      </c>
      <c r="K834" s="13"/>
      <c r="L834" s="13"/>
      <c r="M834" s="13"/>
      <c r="N834" s="13"/>
      <c r="O834" s="13"/>
    </row>
    <row r="835" spans="1:15" x14ac:dyDescent="0.3">
      <c r="A835" s="11">
        <v>6</v>
      </c>
      <c r="B835" s="11"/>
      <c r="C835" s="11"/>
      <c r="D835" s="13" t="s">
        <v>33</v>
      </c>
      <c r="E835" s="13">
        <v>3.8</v>
      </c>
      <c r="F835" s="13">
        <v>3.78</v>
      </c>
      <c r="G835" s="13">
        <f t="shared" si="24"/>
        <v>-2.0000000000000018E-2</v>
      </c>
      <c r="H835" s="13">
        <v>0.66</v>
      </c>
      <c r="I835" s="13">
        <v>0.67</v>
      </c>
      <c r="J835" s="13">
        <f t="shared" si="25"/>
        <v>1.0000000000000009E-2</v>
      </c>
      <c r="K835" s="13"/>
      <c r="L835" s="13"/>
      <c r="M835" s="13"/>
      <c r="N835" s="13"/>
      <c r="O835" s="13"/>
    </row>
    <row r="836" spans="1:15" x14ac:dyDescent="0.3">
      <c r="A836" s="14">
        <v>5</v>
      </c>
      <c r="B836" s="14">
        <v>0.75</v>
      </c>
      <c r="C836" s="15">
        <v>1320</v>
      </c>
      <c r="D836" s="16" t="s">
        <v>31</v>
      </c>
      <c r="E836" s="16">
        <v>3.24</v>
      </c>
      <c r="F836" s="16">
        <v>3.22</v>
      </c>
      <c r="G836" s="16">
        <f t="shared" si="24"/>
        <v>-2.0000000000000018E-2</v>
      </c>
      <c r="H836" s="16">
        <v>0.09</v>
      </c>
      <c r="I836" s="16">
        <v>0.09</v>
      </c>
      <c r="J836" s="16">
        <f t="shared" si="25"/>
        <v>0</v>
      </c>
      <c r="K836" s="16">
        <v>1.97</v>
      </c>
      <c r="L836" s="16">
        <v>16.59</v>
      </c>
      <c r="M836" s="16">
        <v>5.24</v>
      </c>
      <c r="N836" s="16">
        <v>5.04</v>
      </c>
      <c r="O836" s="16"/>
    </row>
    <row r="837" spans="1:15" x14ac:dyDescent="0.3">
      <c r="A837" s="14">
        <v>4</v>
      </c>
      <c r="B837" s="14"/>
      <c r="C837" s="14"/>
      <c r="D837" s="16" t="s">
        <v>31</v>
      </c>
      <c r="E837" s="16">
        <v>5.24</v>
      </c>
      <c r="F837" s="16">
        <v>5.25</v>
      </c>
      <c r="G837" s="16">
        <f t="shared" si="24"/>
        <v>9.9999999999997868E-3</v>
      </c>
      <c r="H837" s="16">
        <v>0.08</v>
      </c>
      <c r="I837" s="16">
        <v>7.0000000000000007E-2</v>
      </c>
      <c r="J837" s="16">
        <f t="shared" si="25"/>
        <v>-9.999999999999995E-3</v>
      </c>
      <c r="K837" s="16"/>
      <c r="L837" s="16"/>
      <c r="M837" s="16"/>
      <c r="N837" s="16"/>
      <c r="O837" s="16"/>
    </row>
    <row r="838" spans="1:15" x14ac:dyDescent="0.3">
      <c r="A838" s="14">
        <v>3</v>
      </c>
      <c r="B838" s="14"/>
      <c r="C838" s="14"/>
      <c r="D838" s="16" t="s">
        <v>31</v>
      </c>
      <c r="E838" s="16">
        <v>4.9400000000000004</v>
      </c>
      <c r="F838" s="16">
        <v>4.92</v>
      </c>
      <c r="G838" s="16">
        <f t="shared" si="24"/>
        <v>-2.0000000000000462E-2</v>
      </c>
      <c r="H838" s="16">
        <v>-0.22</v>
      </c>
      <c r="I838" s="16">
        <v>-0.21</v>
      </c>
      <c r="J838" s="16">
        <f t="shared" si="25"/>
        <v>-1.0000000000000009E-2</v>
      </c>
      <c r="K838" s="16"/>
      <c r="L838" s="16"/>
      <c r="M838" s="16"/>
      <c r="N838" s="16"/>
      <c r="O838" s="16"/>
    </row>
    <row r="839" spans="1:15" x14ac:dyDescent="0.3">
      <c r="A839" s="14">
        <v>2</v>
      </c>
      <c r="B839" s="14"/>
      <c r="C839" s="14"/>
      <c r="D839" s="16" t="s">
        <v>31</v>
      </c>
      <c r="E839" s="16">
        <v>2.33</v>
      </c>
      <c r="F839" s="16">
        <v>2.36</v>
      </c>
      <c r="G839" s="16">
        <f t="shared" si="24"/>
        <v>2.9999999999999805E-2</v>
      </c>
      <c r="H839" s="16">
        <v>-0.2</v>
      </c>
      <c r="I839" s="16">
        <v>-0.2</v>
      </c>
      <c r="J839" s="16">
        <f t="shared" si="25"/>
        <v>0</v>
      </c>
      <c r="K839" s="16"/>
      <c r="L839" s="16"/>
      <c r="M839" s="16"/>
      <c r="N839" s="16"/>
      <c r="O839" s="16"/>
    </row>
    <row r="840" spans="1:15" x14ac:dyDescent="0.3">
      <c r="A840" s="14">
        <v>1</v>
      </c>
      <c r="B840" s="14"/>
      <c r="C840" s="14"/>
      <c r="D840" s="16" t="s">
        <v>31</v>
      </c>
      <c r="E840" s="16">
        <v>1.81</v>
      </c>
      <c r="F840" s="16">
        <v>1.86</v>
      </c>
      <c r="G840" s="16">
        <f t="shared" si="24"/>
        <v>5.0000000000000044E-2</v>
      </c>
      <c r="H840" s="16">
        <v>0.91</v>
      </c>
      <c r="I840" s="16">
        <v>0.93</v>
      </c>
      <c r="J840" s="16">
        <f t="shared" si="25"/>
        <v>2.0000000000000018E-2</v>
      </c>
      <c r="K840" s="16"/>
      <c r="L840" s="16"/>
      <c r="M840" s="16"/>
      <c r="N840" s="16"/>
      <c r="O840" s="16"/>
    </row>
    <row r="841" spans="1:15" x14ac:dyDescent="0.3">
      <c r="A841" s="14">
        <v>0</v>
      </c>
      <c r="B841" s="14"/>
      <c r="C841" s="14"/>
      <c r="D841" s="16" t="s">
        <v>32</v>
      </c>
      <c r="E841" s="16">
        <v>0</v>
      </c>
      <c r="F841" s="16">
        <v>0</v>
      </c>
      <c r="G841" s="16">
        <f t="shared" si="24"/>
        <v>0</v>
      </c>
      <c r="H841" s="16">
        <v>0.95</v>
      </c>
      <c r="I841" s="16">
        <v>0.94</v>
      </c>
      <c r="J841" s="16">
        <f t="shared" si="25"/>
        <v>-1.0000000000000009E-2</v>
      </c>
      <c r="K841" s="16"/>
      <c r="L841" s="16"/>
      <c r="M841" s="16"/>
      <c r="N841" s="16"/>
      <c r="O841" s="16"/>
    </row>
    <row r="842" spans="1:15" x14ac:dyDescent="0.3">
      <c r="A842" s="14">
        <v>1</v>
      </c>
      <c r="B842" s="14"/>
      <c r="C842" s="14"/>
      <c r="D842" s="16" t="s">
        <v>33</v>
      </c>
      <c r="E842" s="16">
        <v>1.81</v>
      </c>
      <c r="F842" s="16">
        <v>1.83</v>
      </c>
      <c r="G842" s="16">
        <f t="shared" si="24"/>
        <v>2.0000000000000018E-2</v>
      </c>
      <c r="H842" s="16">
        <v>0.9</v>
      </c>
      <c r="I842" s="16">
        <v>0.92</v>
      </c>
      <c r="J842" s="16">
        <f t="shared" si="25"/>
        <v>2.0000000000000018E-2</v>
      </c>
      <c r="K842" s="16"/>
      <c r="L842" s="16"/>
      <c r="M842" s="16"/>
      <c r="N842" s="16"/>
      <c r="O842" s="16"/>
    </row>
    <row r="843" spans="1:15" x14ac:dyDescent="0.3">
      <c r="A843" s="14">
        <v>2</v>
      </c>
      <c r="B843" s="14"/>
      <c r="C843" s="14"/>
      <c r="D843" s="16" t="s">
        <v>33</v>
      </c>
      <c r="E843" s="16">
        <v>2.2000000000000002</v>
      </c>
      <c r="F843" s="16">
        <v>2.17</v>
      </c>
      <c r="G843" s="16">
        <f t="shared" si="24"/>
        <v>-3.0000000000000249E-2</v>
      </c>
      <c r="H843" s="16">
        <v>-0.38</v>
      </c>
      <c r="I843" s="16">
        <v>-0.38</v>
      </c>
      <c r="J843" s="16">
        <f t="shared" si="25"/>
        <v>0</v>
      </c>
      <c r="K843" s="16"/>
      <c r="L843" s="16"/>
      <c r="M843" s="16"/>
      <c r="N843" s="16"/>
      <c r="O843" s="16"/>
    </row>
    <row r="844" spans="1:15" x14ac:dyDescent="0.3">
      <c r="A844" s="14">
        <v>3</v>
      </c>
      <c r="B844" s="14"/>
      <c r="C844" s="14"/>
      <c r="D844" s="16" t="s">
        <v>33</v>
      </c>
      <c r="E844" s="16">
        <v>4.92</v>
      </c>
      <c r="F844" s="16">
        <v>4.88</v>
      </c>
      <c r="G844" s="16">
        <f t="shared" si="24"/>
        <v>-4.0000000000000036E-2</v>
      </c>
      <c r="H844" s="16">
        <v>-0.42</v>
      </c>
      <c r="I844" s="16">
        <v>-0.4</v>
      </c>
      <c r="J844" s="16">
        <f t="shared" si="25"/>
        <v>-1.9999999999999962E-2</v>
      </c>
      <c r="K844" s="16"/>
      <c r="L844" s="16"/>
      <c r="M844" s="16"/>
      <c r="N844" s="16"/>
      <c r="O844" s="16"/>
    </row>
    <row r="845" spans="1:15" x14ac:dyDescent="0.3">
      <c r="A845" s="14">
        <v>4</v>
      </c>
      <c r="B845" s="14"/>
      <c r="C845" s="14"/>
      <c r="D845" s="16" t="s">
        <v>33</v>
      </c>
      <c r="E845" s="16">
        <v>4.9400000000000004</v>
      </c>
      <c r="F845" s="16">
        <v>4.96</v>
      </c>
      <c r="G845" s="16">
        <f t="shared" si="24"/>
        <v>1.9999999999999574E-2</v>
      </c>
      <c r="H845" s="16">
        <v>-0.36</v>
      </c>
      <c r="I845" s="16">
        <v>-0.38</v>
      </c>
      <c r="J845" s="16">
        <f t="shared" si="25"/>
        <v>2.0000000000000018E-2</v>
      </c>
      <c r="K845" s="16"/>
      <c r="L845" s="16"/>
      <c r="M845" s="16"/>
      <c r="N845" s="16"/>
      <c r="O845" s="16"/>
    </row>
    <row r="846" spans="1:15" x14ac:dyDescent="0.3">
      <c r="A846" s="14">
        <v>5</v>
      </c>
      <c r="B846" s="14"/>
      <c r="C846" s="14"/>
      <c r="D846" s="16" t="s">
        <v>33</v>
      </c>
      <c r="E846" s="16">
        <v>5.04</v>
      </c>
      <c r="F846" s="16">
        <v>5.05</v>
      </c>
      <c r="G846" s="16">
        <f t="shared" si="24"/>
        <v>9.9999999999997868E-3</v>
      </c>
      <c r="H846" s="16">
        <v>0.22</v>
      </c>
      <c r="I846" s="16">
        <v>0.2</v>
      </c>
      <c r="J846" s="16">
        <f t="shared" si="25"/>
        <v>-1.999999999999999E-2</v>
      </c>
      <c r="K846" s="16"/>
      <c r="L846" s="16"/>
      <c r="M846" s="16"/>
      <c r="N846" s="16"/>
      <c r="O846" s="16"/>
    </row>
    <row r="847" spans="1:15" x14ac:dyDescent="0.3">
      <c r="A847" s="14">
        <v>6</v>
      </c>
      <c r="B847" s="14"/>
      <c r="C847" s="14"/>
      <c r="D847" s="16" t="s">
        <v>33</v>
      </c>
      <c r="E847" s="16">
        <v>4.92</v>
      </c>
      <c r="F847" s="16">
        <v>4.88</v>
      </c>
      <c r="G847" s="16">
        <f t="shared" ref="G847:G861" si="26">ABS(F847)-ABS(E847)</f>
        <v>-4.0000000000000036E-2</v>
      </c>
      <c r="H847" s="16">
        <v>-0.12</v>
      </c>
      <c r="I847" s="16">
        <v>-0.11</v>
      </c>
      <c r="J847" s="16">
        <f t="shared" ref="J847:J861" si="27">ABS(I847)-ABS(H847)</f>
        <v>-9.999999999999995E-3</v>
      </c>
      <c r="K847" s="16"/>
      <c r="L847" s="16"/>
      <c r="M847" s="16"/>
      <c r="N847" s="16"/>
      <c r="O847" s="16"/>
    </row>
    <row r="848" spans="1:15" x14ac:dyDescent="0.3">
      <c r="A848" s="14">
        <v>7</v>
      </c>
      <c r="B848" s="14"/>
      <c r="C848" s="14"/>
      <c r="D848" s="16" t="s">
        <v>33</v>
      </c>
      <c r="E848" s="16">
        <v>3.28</v>
      </c>
      <c r="F848" s="16">
        <v>3.26</v>
      </c>
      <c r="G848" s="16">
        <f t="shared" si="26"/>
        <v>-2.0000000000000018E-2</v>
      </c>
      <c r="H848" s="16">
        <v>-0.1</v>
      </c>
      <c r="I848" s="16">
        <v>-0.12</v>
      </c>
      <c r="J848" s="16">
        <f t="shared" si="27"/>
        <v>1.999999999999999E-2</v>
      </c>
      <c r="K848" s="16"/>
      <c r="L848" s="16"/>
      <c r="M848" s="16"/>
      <c r="N848" s="16"/>
      <c r="O848" s="16"/>
    </row>
    <row r="849" spans="1:15" x14ac:dyDescent="0.3">
      <c r="A849" s="11">
        <v>5</v>
      </c>
      <c r="B849" s="11">
        <v>0.85</v>
      </c>
      <c r="C849" s="12">
        <v>1340</v>
      </c>
      <c r="D849" s="13" t="s">
        <v>31</v>
      </c>
      <c r="E849" s="13">
        <v>3.96</v>
      </c>
      <c r="F849" s="13">
        <v>3.98</v>
      </c>
      <c r="G849" s="13">
        <f t="shared" si="26"/>
        <v>2.0000000000000018E-2</v>
      </c>
      <c r="H849" s="13">
        <v>-0.3</v>
      </c>
      <c r="I849" s="13">
        <v>-0.3</v>
      </c>
      <c r="J849" s="13">
        <f t="shared" si="27"/>
        <v>0</v>
      </c>
      <c r="K849" s="13">
        <v>0.5</v>
      </c>
      <c r="L849" s="13">
        <v>16.98</v>
      </c>
      <c r="M849" s="13">
        <v>5.96</v>
      </c>
      <c r="N849" s="13">
        <v>4.75</v>
      </c>
      <c r="O849" s="13"/>
    </row>
    <row r="850" spans="1:15" x14ac:dyDescent="0.3">
      <c r="A850" s="11">
        <v>4</v>
      </c>
      <c r="B850" s="11"/>
      <c r="C850" s="11"/>
      <c r="D850" s="13" t="s">
        <v>31</v>
      </c>
      <c r="E850" s="13">
        <v>5.96</v>
      </c>
      <c r="F850" s="13">
        <v>5.97</v>
      </c>
      <c r="G850" s="13">
        <f t="shared" si="26"/>
        <v>9.9999999999997868E-3</v>
      </c>
      <c r="H850" s="13">
        <v>-0.28999999999999998</v>
      </c>
      <c r="I850" s="13">
        <v>-0.3</v>
      </c>
      <c r="J850" s="13">
        <f t="shared" si="27"/>
        <v>1.0000000000000009E-2</v>
      </c>
      <c r="K850" s="13"/>
      <c r="L850" s="13"/>
      <c r="M850" s="13"/>
      <c r="N850" s="13"/>
      <c r="O850" s="13"/>
    </row>
    <row r="851" spans="1:15" x14ac:dyDescent="0.3">
      <c r="A851" s="11">
        <v>3</v>
      </c>
      <c r="B851" s="11"/>
      <c r="C851" s="11"/>
      <c r="D851" s="13" t="s">
        <v>31</v>
      </c>
      <c r="E851" s="13">
        <v>5.66</v>
      </c>
      <c r="F851" s="13">
        <v>5.64</v>
      </c>
      <c r="G851" s="13">
        <f t="shared" si="26"/>
        <v>-2.0000000000000462E-2</v>
      </c>
      <c r="H851" s="13">
        <v>-0.59</v>
      </c>
      <c r="I851" s="13">
        <v>-0.57999999999999996</v>
      </c>
      <c r="J851" s="13">
        <f t="shared" si="27"/>
        <v>-1.0000000000000009E-2</v>
      </c>
      <c r="K851" s="13"/>
      <c r="L851" s="13"/>
      <c r="M851" s="13"/>
      <c r="N851" s="13"/>
      <c r="O851" s="13"/>
    </row>
    <row r="852" spans="1:15" x14ac:dyDescent="0.3">
      <c r="A852" s="11">
        <v>2</v>
      </c>
      <c r="B852" s="11"/>
      <c r="C852" s="11"/>
      <c r="D852" s="13" t="s">
        <v>31</v>
      </c>
      <c r="E852" s="13">
        <v>1.82</v>
      </c>
      <c r="F852" s="13">
        <v>1.77</v>
      </c>
      <c r="G852" s="13">
        <f t="shared" si="26"/>
        <v>-5.0000000000000044E-2</v>
      </c>
      <c r="H852" s="13">
        <v>-0.6</v>
      </c>
      <c r="I852" s="13">
        <v>-0.59</v>
      </c>
      <c r="J852" s="13">
        <f t="shared" si="27"/>
        <v>-1.0000000000000009E-2</v>
      </c>
      <c r="K852" s="13"/>
      <c r="L852" s="13"/>
      <c r="M852" s="13"/>
      <c r="N852" s="13"/>
      <c r="O852" s="13"/>
    </row>
    <row r="853" spans="1:15" x14ac:dyDescent="0.3">
      <c r="A853" s="11">
        <v>1</v>
      </c>
      <c r="B853" s="11"/>
      <c r="C853" s="11"/>
      <c r="D853" s="13" t="s">
        <v>31</v>
      </c>
      <c r="E853" s="13">
        <v>0.97</v>
      </c>
      <c r="F853" s="13">
        <v>1</v>
      </c>
      <c r="G853" s="13">
        <f t="shared" si="26"/>
        <v>3.0000000000000027E-2</v>
      </c>
      <c r="H853" s="13">
        <v>0.8</v>
      </c>
      <c r="I853" s="13">
        <v>0.81</v>
      </c>
      <c r="J853" s="13">
        <f t="shared" si="27"/>
        <v>1.0000000000000009E-2</v>
      </c>
      <c r="K853" s="13"/>
      <c r="L853" s="13"/>
      <c r="M853" s="13"/>
      <c r="N853" s="13"/>
      <c r="O853" s="13"/>
    </row>
    <row r="854" spans="1:15" x14ac:dyDescent="0.3">
      <c r="A854" s="11">
        <v>0</v>
      </c>
      <c r="B854" s="11"/>
      <c r="C854" s="11"/>
      <c r="D854" s="13" t="s">
        <v>32</v>
      </c>
      <c r="E854" s="13">
        <v>0</v>
      </c>
      <c r="F854" s="13">
        <v>0</v>
      </c>
      <c r="G854" s="13">
        <f t="shared" si="26"/>
        <v>0</v>
      </c>
      <c r="H854" s="13">
        <v>0.95</v>
      </c>
      <c r="I854" s="13">
        <v>0.93</v>
      </c>
      <c r="J854" s="13">
        <f t="shared" si="27"/>
        <v>-1.9999999999999907E-2</v>
      </c>
      <c r="K854" s="13"/>
      <c r="L854" s="13"/>
      <c r="M854" s="13"/>
      <c r="N854" s="13"/>
      <c r="O854" s="13"/>
    </row>
    <row r="855" spans="1:15" x14ac:dyDescent="0.3">
      <c r="A855" s="11">
        <v>1</v>
      </c>
      <c r="B855" s="11"/>
      <c r="C855" s="11"/>
      <c r="D855" s="13" t="s">
        <v>33</v>
      </c>
      <c r="E855" s="13">
        <v>1.62</v>
      </c>
      <c r="F855" s="13">
        <v>1.62</v>
      </c>
      <c r="G855" s="13">
        <f t="shared" si="26"/>
        <v>0</v>
      </c>
      <c r="H855" s="13">
        <v>0.82</v>
      </c>
      <c r="I855" s="13">
        <v>0.83</v>
      </c>
      <c r="J855" s="13">
        <f t="shared" si="27"/>
        <v>1.0000000000000009E-2</v>
      </c>
      <c r="K855" s="13"/>
      <c r="L855" s="13"/>
      <c r="M855" s="13"/>
      <c r="N855" s="13"/>
      <c r="O855" s="13"/>
    </row>
    <row r="856" spans="1:15" x14ac:dyDescent="0.3">
      <c r="A856" s="11">
        <v>2</v>
      </c>
      <c r="B856" s="11"/>
      <c r="C856" s="11"/>
      <c r="D856" s="13" t="s">
        <v>33</v>
      </c>
      <c r="E856" s="13">
        <v>1.82</v>
      </c>
      <c r="F856" s="13">
        <v>1.85</v>
      </c>
      <c r="G856" s="13">
        <f t="shared" si="26"/>
        <v>3.0000000000000027E-2</v>
      </c>
      <c r="H856" s="13">
        <v>-0.18</v>
      </c>
      <c r="I856" s="13">
        <v>-0.19</v>
      </c>
      <c r="J856" s="13">
        <f t="shared" si="27"/>
        <v>1.0000000000000009E-2</v>
      </c>
      <c r="K856" s="13"/>
      <c r="L856" s="13"/>
      <c r="M856" s="13"/>
      <c r="N856" s="13"/>
      <c r="O856" s="13"/>
    </row>
    <row r="857" spans="1:15" x14ac:dyDescent="0.3">
      <c r="A857" s="11">
        <v>3</v>
      </c>
      <c r="B857" s="11"/>
      <c r="C857" s="11"/>
      <c r="D857" s="13" t="s">
        <v>33</v>
      </c>
      <c r="E857" s="13">
        <v>4.55</v>
      </c>
      <c r="F857" s="13">
        <v>4.5999999999999996</v>
      </c>
      <c r="G857" s="13">
        <f t="shared" si="26"/>
        <v>4.9999999999999822E-2</v>
      </c>
      <c r="H857" s="13">
        <v>-0.18</v>
      </c>
      <c r="I857" s="13">
        <v>-0.17</v>
      </c>
      <c r="J857" s="13">
        <f t="shared" si="27"/>
        <v>-9.9999999999999811E-3</v>
      </c>
      <c r="K857" s="13"/>
      <c r="L857" s="13"/>
      <c r="M857" s="13"/>
      <c r="N857" s="13"/>
      <c r="O857" s="13"/>
    </row>
    <row r="858" spans="1:15" x14ac:dyDescent="0.3">
      <c r="A858" s="11">
        <v>4</v>
      </c>
      <c r="B858" s="11"/>
      <c r="C858" s="11"/>
      <c r="D858" s="13" t="s">
        <v>33</v>
      </c>
      <c r="E858" s="13">
        <v>4.6100000000000003</v>
      </c>
      <c r="F858" s="13">
        <v>4.57</v>
      </c>
      <c r="G858" s="13">
        <f t="shared" si="26"/>
        <v>-4.0000000000000036E-2</v>
      </c>
      <c r="H858" s="13">
        <v>-0.06</v>
      </c>
      <c r="I858" s="13">
        <v>-0.04</v>
      </c>
      <c r="J858" s="13">
        <f t="shared" si="27"/>
        <v>-1.9999999999999997E-2</v>
      </c>
      <c r="K858" s="13"/>
      <c r="L858" s="13"/>
      <c r="M858" s="13"/>
      <c r="N858" s="13"/>
      <c r="O858" s="13"/>
    </row>
    <row r="859" spans="1:15" x14ac:dyDescent="0.3">
      <c r="A859" s="11">
        <v>5</v>
      </c>
      <c r="B859" s="11"/>
      <c r="C859" s="11"/>
      <c r="D859" s="13" t="s">
        <v>33</v>
      </c>
      <c r="E859" s="13">
        <v>4.75</v>
      </c>
      <c r="F859" s="13">
        <v>4.74</v>
      </c>
      <c r="G859" s="13">
        <f t="shared" si="26"/>
        <v>-9.9999999999997868E-3</v>
      </c>
      <c r="H859" s="13">
        <v>0.51</v>
      </c>
      <c r="I859" s="13">
        <v>0.51</v>
      </c>
      <c r="J859" s="13">
        <f t="shared" si="27"/>
        <v>0</v>
      </c>
      <c r="K859" s="13"/>
      <c r="L859" s="13"/>
      <c r="M859" s="13"/>
      <c r="N859" s="13"/>
      <c r="O859" s="13"/>
    </row>
    <row r="860" spans="1:15" x14ac:dyDescent="0.3">
      <c r="A860" s="11">
        <v>6</v>
      </c>
      <c r="B860" s="11"/>
      <c r="C860" s="11"/>
      <c r="D860" s="13" t="s">
        <v>33</v>
      </c>
      <c r="E860" s="13">
        <v>4.55</v>
      </c>
      <c r="F860" s="13">
        <v>4.58</v>
      </c>
      <c r="G860" s="13">
        <f t="shared" si="26"/>
        <v>3.0000000000000249E-2</v>
      </c>
      <c r="H860" s="13">
        <v>0.12</v>
      </c>
      <c r="I860" s="13">
        <v>0.1</v>
      </c>
      <c r="J860" s="13">
        <f t="shared" si="27"/>
        <v>-1.999999999999999E-2</v>
      </c>
      <c r="K860" s="13"/>
      <c r="L860" s="13"/>
      <c r="M860" s="13"/>
      <c r="N860" s="13"/>
      <c r="O860" s="13"/>
    </row>
    <row r="861" spans="1:15" x14ac:dyDescent="0.3">
      <c r="A861" s="11">
        <v>7</v>
      </c>
      <c r="B861" s="11"/>
      <c r="C861" s="11"/>
      <c r="D861" s="13" t="s">
        <v>33</v>
      </c>
      <c r="E861" s="13">
        <v>2.99</v>
      </c>
      <c r="F861" s="13">
        <v>3</v>
      </c>
      <c r="G861" s="13">
        <f t="shared" si="26"/>
        <v>9.9999999999997868E-3</v>
      </c>
      <c r="H861" s="13">
        <v>0.12</v>
      </c>
      <c r="I861" s="13">
        <v>0.12</v>
      </c>
      <c r="J861" s="13">
        <f t="shared" si="27"/>
        <v>0</v>
      </c>
      <c r="K861" s="13"/>
      <c r="L861" s="13"/>
      <c r="M861" s="13"/>
      <c r="N861" s="13"/>
      <c r="O861" s="13"/>
    </row>
    <row r="862" spans="1:15" x14ac:dyDescent="0.3">
      <c r="A862" s="14"/>
      <c r="B862" s="14"/>
      <c r="C862" s="14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</row>
    <row r="863" spans="1:15" x14ac:dyDescent="0.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</row>
    <row r="864" spans="1:15" x14ac:dyDescent="0.3">
      <c r="A864" s="6" t="str">
        <f>Ten_DV_1</f>
        <v>Tên đơn vị 1</v>
      </c>
      <c r="B864" s="6"/>
      <c r="C864" s="6"/>
      <c r="D864" s="6"/>
      <c r="E864" s="6"/>
      <c r="F864" s="6" t="str">
        <f>Ten_DV_2</f>
        <v>Tên đơn vị 2</v>
      </c>
      <c r="G864" s="6"/>
      <c r="H864" s="6"/>
      <c r="I864" s="6"/>
      <c r="J864" s="6"/>
      <c r="K864" s="6" t="str">
        <f>Ten_DV_3</f>
        <v>Tên đơn vị 3</v>
      </c>
      <c r="L864" s="6"/>
      <c r="M864" s="6"/>
      <c r="N864" s="6"/>
      <c r="O864" s="6"/>
    </row>
    <row r="865" spans="1:15" x14ac:dyDescent="0.3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</row>
    <row r="866" spans="1:15" x14ac:dyDescent="0.3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</row>
    <row r="867" spans="1:15" x14ac:dyDescent="0.3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</row>
    <row r="868" spans="1:15" x14ac:dyDescent="0.3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</row>
    <row r="869" spans="1:15" x14ac:dyDescent="0.3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</row>
    <row r="870" spans="1:15" x14ac:dyDescent="0.3">
      <c r="A870" s="6" t="str">
        <f>Ten_Nguoi_1</f>
        <v>Tên người ký 1</v>
      </c>
      <c r="B870" s="6"/>
      <c r="C870" s="6"/>
      <c r="D870" s="6"/>
      <c r="E870" s="6"/>
      <c r="F870" s="6" t="str">
        <f>Ten_Nguoi_2</f>
        <v>Tên người ký 2</v>
      </c>
      <c r="G870" s="6"/>
      <c r="H870" s="6"/>
      <c r="I870" s="6"/>
      <c r="J870" s="6"/>
      <c r="K870" s="6" t="str">
        <f>Ten_Nguoi_3</f>
        <v>Tên người ký 3</v>
      </c>
      <c r="L870" s="6"/>
      <c r="M870" s="6"/>
      <c r="N870" s="6"/>
      <c r="O870" s="6"/>
    </row>
  </sheetData>
  <mergeCells count="10">
    <mergeCell ref="A870:E870"/>
    <mergeCell ref="F870:J870"/>
    <mergeCell ref="K870:O870"/>
    <mergeCell ref="A1:O1"/>
    <mergeCell ref="A2:O2"/>
    <mergeCell ref="A3:O3"/>
    <mergeCell ref="A5:O5"/>
    <mergeCell ref="A864:E864"/>
    <mergeCell ref="F864:J864"/>
    <mergeCell ref="K864:O864"/>
  </mergeCells>
  <pageMargins left="0.75" right="0.75" top="0.75" bottom="0.5" header="0.5" footer="0.75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Z541"/>
  <sheetViews>
    <sheetView topLeftCell="A4" workbookViewId="0">
      <selection sqref="A1:Z1"/>
    </sheetView>
  </sheetViews>
  <sheetFormatPr defaultRowHeight="14.4" x14ac:dyDescent="0.3"/>
  <cols>
    <col min="1" max="2" width="9.109375" customWidth="1"/>
    <col min="3" max="3" width="14.6640625" customWidth="1"/>
  </cols>
  <sheetData>
    <row r="1" spans="1:26" x14ac:dyDescent="0.3">
      <c r="A1" s="6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3">
      <c r="A2" s="6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3">
      <c r="A3" s="4" t="s">
        <v>13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20.399999999999999" x14ac:dyDescent="0.35">
      <c r="A5" s="3" t="s">
        <v>14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x14ac:dyDescent="0.3">
      <c r="A7" s="7" t="str">
        <f>Ten_du_an</f>
        <v>Tên dự án: Dự án 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x14ac:dyDescent="0.3">
      <c r="A8" s="7" t="str">
        <f>Ten_goi_thau</f>
        <v>Tên gói thầu: Gói thầu 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x14ac:dyDescent="0.3">
      <c r="A9" s="7" t="str">
        <f>Ten_CDT</f>
        <v>Tên CĐT: Chủ đầu tư 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x14ac:dyDescent="0.3">
      <c r="A10" s="7" t="str">
        <f>Ten_TVGS</f>
        <v>Tên TVGS: Tư vấn giám sát 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x14ac:dyDescent="0.3">
      <c r="A11" s="7" t="str">
        <f>Ten_nha_thau</f>
        <v>Tên nhà thầu: Nhà thầu thi công 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x14ac:dyDescent="0.3">
      <c r="A12" s="7" t="s">
        <v>15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x14ac:dyDescent="0.3">
      <c r="A14" s="2" t="s">
        <v>16</v>
      </c>
      <c r="B14" s="2" t="s">
        <v>17</v>
      </c>
      <c r="C14" s="2" t="s">
        <v>18</v>
      </c>
      <c r="D14" s="1" t="s">
        <v>46</v>
      </c>
      <c r="E14" s="1"/>
      <c r="F14" s="1"/>
      <c r="G14" s="1"/>
      <c r="H14" s="1"/>
      <c r="I14" s="1"/>
      <c r="J14" s="1" t="s">
        <v>32</v>
      </c>
      <c r="K14" s="1"/>
      <c r="L14" s="1"/>
      <c r="M14" s="1"/>
      <c r="N14" s="1"/>
      <c r="O14" s="1"/>
      <c r="P14" s="1" t="s">
        <v>47</v>
      </c>
      <c r="Q14" s="1"/>
      <c r="R14" s="1"/>
      <c r="S14" s="1"/>
      <c r="T14" s="1"/>
      <c r="U14" s="1"/>
      <c r="V14" s="1" t="s">
        <v>26</v>
      </c>
      <c r="W14" s="1" t="s">
        <v>27</v>
      </c>
      <c r="X14" s="1" t="s">
        <v>28</v>
      </c>
      <c r="Y14" s="1" t="s">
        <v>29</v>
      </c>
      <c r="Z14" s="1" t="s">
        <v>30</v>
      </c>
    </row>
    <row r="15" spans="1:26" ht="27.6" x14ac:dyDescent="0.3">
      <c r="A15" s="2"/>
      <c r="B15" s="2"/>
      <c r="C15" s="2"/>
      <c r="D15" s="10" t="s">
        <v>20</v>
      </c>
      <c r="E15" s="10" t="s">
        <v>21</v>
      </c>
      <c r="F15" s="10" t="s">
        <v>22</v>
      </c>
      <c r="G15" s="10" t="s">
        <v>23</v>
      </c>
      <c r="H15" s="10" t="s">
        <v>24</v>
      </c>
      <c r="I15" s="10" t="s">
        <v>25</v>
      </c>
      <c r="J15" s="10" t="s">
        <v>20</v>
      </c>
      <c r="K15" s="10" t="s">
        <v>21</v>
      </c>
      <c r="L15" s="10" t="s">
        <v>22</v>
      </c>
      <c r="M15" s="10" t="s">
        <v>23</v>
      </c>
      <c r="N15" s="10" t="s">
        <v>24</v>
      </c>
      <c r="O15" s="10" t="s">
        <v>25</v>
      </c>
      <c r="P15" s="10" t="s">
        <v>20</v>
      </c>
      <c r="Q15" s="10" t="s">
        <v>21</v>
      </c>
      <c r="R15" s="10" t="s">
        <v>22</v>
      </c>
      <c r="S15" s="10" t="s">
        <v>23</v>
      </c>
      <c r="T15" s="10" t="s">
        <v>24</v>
      </c>
      <c r="U15" s="10" t="s">
        <v>25</v>
      </c>
      <c r="V15" s="1"/>
      <c r="W15" s="1"/>
      <c r="X15" s="1"/>
      <c r="Y15" s="1"/>
      <c r="Z15" s="1"/>
    </row>
    <row r="16" spans="1:26" x14ac:dyDescent="0.3">
      <c r="A16" s="11">
        <v>0</v>
      </c>
      <c r="B16" s="11">
        <v>2.4</v>
      </c>
      <c r="C16" s="12">
        <v>40</v>
      </c>
      <c r="D16" s="13"/>
      <c r="E16" s="13"/>
      <c r="F16" s="13"/>
      <c r="G16" s="13"/>
      <c r="H16" s="13"/>
      <c r="I16" s="13"/>
      <c r="J16" s="13">
        <v>0</v>
      </c>
      <c r="K16" s="13">
        <v>0</v>
      </c>
      <c r="L16" s="13">
        <f>ABS(K16)-ABS(J16)</f>
        <v>0</v>
      </c>
      <c r="M16" s="13">
        <v>-0.7</v>
      </c>
      <c r="N16" s="13">
        <v>-0.68</v>
      </c>
      <c r="O16" s="13">
        <f>ABS(N16)-ABS(M16)</f>
        <v>-1.9999999999999907E-2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</row>
    <row r="17" spans="1:26" x14ac:dyDescent="0.3">
      <c r="A17" s="11">
        <v>1</v>
      </c>
      <c r="B17" s="11"/>
      <c r="C17" s="11"/>
      <c r="D17" s="13">
        <v>4.41</v>
      </c>
      <c r="E17" s="13">
        <v>4.37</v>
      </c>
      <c r="F17" s="13">
        <f>ABS(E17)-ABS(D17)</f>
        <v>-4.0000000000000036E-2</v>
      </c>
      <c r="G17" s="13">
        <v>-0.7</v>
      </c>
      <c r="H17" s="13">
        <v>-0.68</v>
      </c>
      <c r="I17" s="13">
        <f>ABS(H17)-ABS(G17)</f>
        <v>-1.9999999999999907E-2</v>
      </c>
      <c r="J17" s="13"/>
      <c r="K17" s="13"/>
      <c r="L17" s="13"/>
      <c r="M17" s="13"/>
      <c r="N17" s="13"/>
      <c r="O17" s="13"/>
      <c r="P17" s="13">
        <v>1.3</v>
      </c>
      <c r="Q17" s="13">
        <v>1.34</v>
      </c>
      <c r="R17" s="13">
        <f>ABS(Q17)-ABS(P17)</f>
        <v>4.0000000000000036E-2</v>
      </c>
      <c r="S17" s="13">
        <v>0.43</v>
      </c>
      <c r="T17" s="13">
        <v>0.44</v>
      </c>
      <c r="U17" s="13">
        <f>ABS(T17)-ABS(S17)</f>
        <v>1.0000000000000009E-2</v>
      </c>
      <c r="V17" s="13"/>
      <c r="W17" s="13"/>
      <c r="X17" s="13"/>
      <c r="Y17" s="13"/>
      <c r="Z17" s="13"/>
    </row>
    <row r="18" spans="1:26" x14ac:dyDescent="0.3">
      <c r="A18" s="11">
        <v>2</v>
      </c>
      <c r="B18" s="11"/>
      <c r="C18" s="11"/>
      <c r="D18" s="13">
        <v>4.7300000000000004</v>
      </c>
      <c r="E18" s="13">
        <v>4.7</v>
      </c>
      <c r="F18" s="13">
        <f>ABS(E18)-ABS(D18)</f>
        <v>-3.0000000000000249E-2</v>
      </c>
      <c r="G18" s="13">
        <v>-0.24</v>
      </c>
      <c r="H18" s="13">
        <v>-0.24</v>
      </c>
      <c r="I18" s="13">
        <f>ABS(H18)-ABS(G18)</f>
        <v>0</v>
      </c>
      <c r="J18" s="13"/>
      <c r="K18" s="13"/>
      <c r="L18" s="13"/>
      <c r="M18" s="13"/>
      <c r="N18" s="13"/>
      <c r="O18" s="13"/>
      <c r="P18" s="13">
        <v>3.96</v>
      </c>
      <c r="Q18" s="13">
        <v>4</v>
      </c>
      <c r="R18" s="13">
        <f>ABS(Q18)-ABS(P18)</f>
        <v>4.0000000000000036E-2</v>
      </c>
      <c r="S18" s="13">
        <v>0.44</v>
      </c>
      <c r="T18" s="13">
        <v>0.44</v>
      </c>
      <c r="U18" s="13">
        <f>ABS(T18)-ABS(S18)</f>
        <v>0</v>
      </c>
      <c r="V18" s="13"/>
      <c r="W18" s="13"/>
      <c r="X18" s="13"/>
      <c r="Y18" s="13"/>
      <c r="Z18" s="13"/>
    </row>
    <row r="19" spans="1:26" x14ac:dyDescent="0.3">
      <c r="A19" s="11">
        <v>3</v>
      </c>
      <c r="B19" s="11"/>
      <c r="C19" s="11"/>
      <c r="D19" s="13">
        <v>4.9000000000000004</v>
      </c>
      <c r="E19" s="13">
        <v>4.91</v>
      </c>
      <c r="F19" s="13">
        <f>ABS(E19)-ABS(D19)</f>
        <v>9.9999999999997868E-3</v>
      </c>
      <c r="G19" s="13">
        <v>0.31</v>
      </c>
      <c r="H19" s="13">
        <v>0.3</v>
      </c>
      <c r="I19" s="13">
        <f>ABS(H19)-ABS(G19)</f>
        <v>-1.0000000000000009E-2</v>
      </c>
      <c r="J19" s="13"/>
      <c r="K19" s="13"/>
      <c r="L19" s="13"/>
      <c r="M19" s="13"/>
      <c r="N19" s="13"/>
      <c r="O19" s="13"/>
      <c r="P19" s="13">
        <v>4.26</v>
      </c>
      <c r="Q19" s="13">
        <v>4.29</v>
      </c>
      <c r="R19" s="13">
        <f>ABS(Q19)-ABS(P19)</f>
        <v>3.0000000000000249E-2</v>
      </c>
      <c r="S19" s="13">
        <v>0.74</v>
      </c>
      <c r="T19" s="13">
        <v>0.74</v>
      </c>
      <c r="U19" s="13">
        <f>ABS(T19)-ABS(S19)</f>
        <v>0</v>
      </c>
      <c r="V19" s="13"/>
      <c r="W19" s="13"/>
      <c r="X19" s="13"/>
      <c r="Y19" s="13"/>
      <c r="Z19" s="13"/>
    </row>
    <row r="20" spans="1:26" x14ac:dyDescent="0.3">
      <c r="A20" s="11">
        <v>4</v>
      </c>
      <c r="B20" s="11"/>
      <c r="C20" s="11"/>
      <c r="D20" s="13">
        <v>4.41</v>
      </c>
      <c r="E20" s="13">
        <v>4.45</v>
      </c>
      <c r="F20" s="13">
        <f>ABS(E20)-ABS(D20)</f>
        <v>4.0000000000000036E-2</v>
      </c>
      <c r="G20" s="13">
        <v>-0.4</v>
      </c>
      <c r="H20" s="13">
        <v>-0.4</v>
      </c>
      <c r="I20" s="13">
        <f>ABS(H20)-ABS(G20)</f>
        <v>0</v>
      </c>
      <c r="J20" s="13"/>
      <c r="K20" s="13"/>
      <c r="L20" s="13"/>
      <c r="M20" s="13"/>
      <c r="N20" s="13"/>
      <c r="O20" s="13"/>
      <c r="P20" s="13">
        <v>2.2599999999999998</v>
      </c>
      <c r="Q20" s="13">
        <v>2.2599999999999998</v>
      </c>
      <c r="R20" s="13">
        <f>ABS(Q20)-ABS(P20)</f>
        <v>0</v>
      </c>
      <c r="S20" s="13">
        <v>0.73</v>
      </c>
      <c r="T20" s="13">
        <v>0.74</v>
      </c>
      <c r="U20" s="13">
        <f>ABS(T20)-ABS(S20)</f>
        <v>1.0000000000000009E-2</v>
      </c>
      <c r="V20" s="13"/>
      <c r="W20" s="13"/>
      <c r="X20" s="13"/>
      <c r="Y20" s="13"/>
      <c r="Z20" s="13"/>
    </row>
    <row r="21" spans="1:26" x14ac:dyDescent="0.3">
      <c r="A21" s="11">
        <v>5</v>
      </c>
      <c r="B21" s="11"/>
      <c r="C21" s="11"/>
      <c r="D21" s="13">
        <v>3.27</v>
      </c>
      <c r="E21" s="13">
        <v>3.28</v>
      </c>
      <c r="F21" s="13">
        <f>ABS(E21)-ABS(D21)</f>
        <v>9.9999999999997868E-3</v>
      </c>
      <c r="G21" s="13">
        <v>-0.4</v>
      </c>
      <c r="H21" s="13">
        <v>-0.42</v>
      </c>
      <c r="I21" s="13">
        <f>ABS(H21)-ABS(G21)</f>
        <v>1.9999999999999962E-2</v>
      </c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</row>
    <row r="22" spans="1:26" x14ac:dyDescent="0.3">
      <c r="A22" s="14">
        <v>0</v>
      </c>
      <c r="B22" s="14">
        <v>1.23</v>
      </c>
      <c r="C22" s="15">
        <v>60</v>
      </c>
      <c r="D22" s="16"/>
      <c r="E22" s="16"/>
      <c r="F22" s="16"/>
      <c r="G22" s="16"/>
      <c r="H22" s="16"/>
      <c r="I22" s="16"/>
      <c r="J22" s="16">
        <v>0</v>
      </c>
      <c r="K22" s="16">
        <v>0</v>
      </c>
      <c r="L22" s="16">
        <f>ABS(K22)-ABS(J22)</f>
        <v>0</v>
      </c>
      <c r="M22" s="16">
        <v>0.47</v>
      </c>
      <c r="N22" s="16">
        <v>0.46</v>
      </c>
      <c r="O22" s="16">
        <f>ABS(N22)-ABS(M22)</f>
        <v>-9.9999999999999534E-3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x14ac:dyDescent="0.3">
      <c r="A23" s="14">
        <v>1</v>
      </c>
      <c r="B23" s="14"/>
      <c r="C23" s="14"/>
      <c r="D23" s="16">
        <v>3.92</v>
      </c>
      <c r="E23" s="16">
        <v>3.95</v>
      </c>
      <c r="F23" s="16">
        <f>ABS(E23)-ABS(D23)</f>
        <v>3.0000000000000249E-2</v>
      </c>
      <c r="G23" s="16">
        <v>0.46</v>
      </c>
      <c r="H23" s="16">
        <v>0.45</v>
      </c>
      <c r="I23" s="16">
        <f>ABS(H23)-ABS(G23)</f>
        <v>-1.0000000000000009E-2</v>
      </c>
      <c r="J23" s="16"/>
      <c r="K23" s="16"/>
      <c r="L23" s="16"/>
      <c r="M23" s="16"/>
      <c r="N23" s="16"/>
      <c r="O23" s="16"/>
      <c r="P23" s="16">
        <v>1.63</v>
      </c>
      <c r="Q23" s="16">
        <v>1.61</v>
      </c>
      <c r="R23" s="16">
        <f>ABS(Q23)-ABS(P23)</f>
        <v>-1.9999999999999796E-2</v>
      </c>
      <c r="S23" s="16">
        <v>0.46</v>
      </c>
      <c r="T23" s="16">
        <v>0.46</v>
      </c>
      <c r="U23" s="16">
        <f>ABS(T23)-ABS(S23)</f>
        <v>0</v>
      </c>
      <c r="V23" s="16"/>
      <c r="W23" s="16"/>
      <c r="X23" s="16"/>
      <c r="Y23" s="16"/>
      <c r="Z23" s="16"/>
    </row>
    <row r="24" spans="1:26" x14ac:dyDescent="0.3">
      <c r="A24" s="14">
        <v>2</v>
      </c>
      <c r="B24" s="14"/>
      <c r="C24" s="14"/>
      <c r="D24" s="16">
        <v>4.22</v>
      </c>
      <c r="E24" s="16">
        <v>4.1900000000000004</v>
      </c>
      <c r="F24" s="16">
        <f>ABS(E24)-ABS(D24)</f>
        <v>-2.9999999999999361E-2</v>
      </c>
      <c r="G24" s="16">
        <v>0.76</v>
      </c>
      <c r="H24" s="16">
        <v>0.75</v>
      </c>
      <c r="I24" s="16">
        <f>ABS(H24)-ABS(G24)</f>
        <v>-1.0000000000000009E-2</v>
      </c>
      <c r="J24" s="16"/>
      <c r="K24" s="16"/>
      <c r="L24" s="16"/>
      <c r="M24" s="16"/>
      <c r="N24" s="16"/>
      <c r="O24" s="16"/>
      <c r="P24" s="16">
        <v>2.96</v>
      </c>
      <c r="Q24" s="16">
        <v>3.01</v>
      </c>
      <c r="R24" s="16">
        <f>ABS(Q24)-ABS(P24)</f>
        <v>4.9999999999999822E-2</v>
      </c>
      <c r="S24" s="16">
        <v>-0.62</v>
      </c>
      <c r="T24" s="16">
        <v>-0.61</v>
      </c>
      <c r="U24" s="16">
        <f>ABS(T24)-ABS(S24)</f>
        <v>-1.0000000000000009E-2</v>
      </c>
      <c r="V24" s="16"/>
      <c r="W24" s="16"/>
      <c r="X24" s="16"/>
      <c r="Y24" s="16"/>
      <c r="Z24" s="16"/>
    </row>
    <row r="25" spans="1:26" x14ac:dyDescent="0.3">
      <c r="A25" s="14">
        <v>3</v>
      </c>
      <c r="B25" s="14"/>
      <c r="C25" s="14"/>
      <c r="D25" s="16">
        <v>2.2200000000000002</v>
      </c>
      <c r="E25" s="16">
        <v>2.1800000000000002</v>
      </c>
      <c r="F25" s="16">
        <f>ABS(E25)-ABS(D25)</f>
        <v>-4.0000000000000036E-2</v>
      </c>
      <c r="G25" s="16">
        <v>0.77</v>
      </c>
      <c r="H25" s="16">
        <v>0.78</v>
      </c>
      <c r="I25" s="16">
        <f>ABS(H25)-ABS(G25)</f>
        <v>1.0000000000000009E-2</v>
      </c>
      <c r="J25" s="16"/>
      <c r="K25" s="16"/>
      <c r="L25" s="16"/>
      <c r="M25" s="16"/>
      <c r="N25" s="16"/>
      <c r="O25" s="16"/>
      <c r="P25" s="16">
        <v>5.55</v>
      </c>
      <c r="Q25" s="16">
        <v>5.58</v>
      </c>
      <c r="R25" s="16">
        <f>ABS(Q25)-ABS(P25)</f>
        <v>3.0000000000000249E-2</v>
      </c>
      <c r="S25" s="16">
        <v>-0.62</v>
      </c>
      <c r="T25" s="16">
        <v>-0.62</v>
      </c>
      <c r="U25" s="16">
        <f>ABS(T25)-ABS(S25)</f>
        <v>0</v>
      </c>
      <c r="V25" s="16"/>
      <c r="W25" s="16"/>
      <c r="X25" s="16"/>
      <c r="Y25" s="16"/>
      <c r="Z25" s="16"/>
    </row>
    <row r="26" spans="1:26" x14ac:dyDescent="0.3">
      <c r="A26" s="14">
        <v>4</v>
      </c>
      <c r="B26" s="14"/>
      <c r="C26" s="14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>
        <v>5.85</v>
      </c>
      <c r="Q26" s="16">
        <v>5.83</v>
      </c>
      <c r="R26" s="16">
        <f>ABS(Q26)-ABS(P26)</f>
        <v>-1.9999999999999574E-2</v>
      </c>
      <c r="S26" s="16">
        <v>-0.32</v>
      </c>
      <c r="T26" s="16">
        <v>-0.31</v>
      </c>
      <c r="U26" s="16">
        <f>ABS(T26)-ABS(S26)</f>
        <v>-1.0000000000000009E-2</v>
      </c>
      <c r="V26" s="16"/>
      <c r="W26" s="16"/>
      <c r="X26" s="16"/>
      <c r="Y26" s="16"/>
      <c r="Z26" s="16"/>
    </row>
    <row r="27" spans="1:26" x14ac:dyDescent="0.3">
      <c r="A27" s="14">
        <v>5</v>
      </c>
      <c r="B27" s="14"/>
      <c r="C27" s="14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>
        <v>3.85</v>
      </c>
      <c r="Q27" s="16">
        <v>3.86</v>
      </c>
      <c r="R27" s="16">
        <f>ABS(Q27)-ABS(P27)</f>
        <v>9.9999999999997868E-3</v>
      </c>
      <c r="S27" s="16">
        <v>-0.32</v>
      </c>
      <c r="T27" s="16">
        <v>-0.33</v>
      </c>
      <c r="U27" s="16">
        <f>ABS(T27)-ABS(S27)</f>
        <v>1.0000000000000009E-2</v>
      </c>
      <c r="V27" s="16"/>
      <c r="W27" s="16"/>
      <c r="X27" s="16"/>
      <c r="Y27" s="16"/>
      <c r="Z27" s="16"/>
    </row>
    <row r="28" spans="1:26" x14ac:dyDescent="0.3">
      <c r="A28" s="11">
        <v>0</v>
      </c>
      <c r="B28" s="11" t="s">
        <v>34</v>
      </c>
      <c r="C28" s="12">
        <v>75.62</v>
      </c>
      <c r="D28" s="13"/>
      <c r="E28" s="13"/>
      <c r="F28" s="13"/>
      <c r="G28" s="13"/>
      <c r="H28" s="13"/>
      <c r="I28" s="13"/>
      <c r="J28" s="13">
        <v>0</v>
      </c>
      <c r="K28" s="13">
        <v>0</v>
      </c>
      <c r="L28" s="13">
        <f>ABS(K28)-ABS(J28)</f>
        <v>0</v>
      </c>
      <c r="M28" s="13">
        <v>-0.5</v>
      </c>
      <c r="N28" s="13">
        <v>-0.5</v>
      </c>
      <c r="O28" s="13">
        <f>ABS(N28)-ABS(M28)</f>
        <v>0</v>
      </c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</row>
    <row r="29" spans="1:26" x14ac:dyDescent="0.3">
      <c r="A29" s="11">
        <v>1</v>
      </c>
      <c r="B29" s="11"/>
      <c r="C29" s="11"/>
      <c r="D29" s="13">
        <v>1.3</v>
      </c>
      <c r="E29" s="13">
        <v>1.27</v>
      </c>
      <c r="F29" s="13">
        <f>ABS(E29)-ABS(D29)</f>
        <v>-3.0000000000000027E-2</v>
      </c>
      <c r="G29" s="13">
        <v>-0.75</v>
      </c>
      <c r="H29" s="13">
        <v>-0.73</v>
      </c>
      <c r="I29" s="13">
        <f>ABS(H29)-ABS(G29)</f>
        <v>-2.0000000000000018E-2</v>
      </c>
      <c r="J29" s="13"/>
      <c r="K29" s="13"/>
      <c r="L29" s="13"/>
      <c r="M29" s="13"/>
      <c r="N29" s="13"/>
      <c r="O29" s="13"/>
      <c r="P29" s="13">
        <v>0.37</v>
      </c>
      <c r="Q29" s="13">
        <v>0.35</v>
      </c>
      <c r="R29" s="13">
        <f>ABS(Q29)-ABS(P29)</f>
        <v>-2.0000000000000018E-2</v>
      </c>
      <c r="S29" s="13">
        <v>0.55000000000000004</v>
      </c>
      <c r="T29" s="13">
        <v>0.56999999999999995</v>
      </c>
      <c r="U29" s="13">
        <f>ABS(T29)-ABS(S29)</f>
        <v>1.9999999999999907E-2</v>
      </c>
      <c r="V29" s="13"/>
      <c r="W29" s="13"/>
      <c r="X29" s="13"/>
      <c r="Y29" s="13"/>
      <c r="Z29" s="13"/>
    </row>
    <row r="30" spans="1:26" x14ac:dyDescent="0.3">
      <c r="A30" s="11">
        <v>2</v>
      </c>
      <c r="B30" s="11"/>
      <c r="C30" s="11"/>
      <c r="D30" s="13">
        <v>5.27</v>
      </c>
      <c r="E30" s="13">
        <v>5.26</v>
      </c>
      <c r="F30" s="13">
        <f>ABS(E30)-ABS(D30)</f>
        <v>-9.9999999999997868E-3</v>
      </c>
      <c r="G30" s="13">
        <v>-0.55000000000000004</v>
      </c>
      <c r="H30" s="13">
        <v>-0.55000000000000004</v>
      </c>
      <c r="I30" s="13">
        <f>ABS(H30)-ABS(G30)</f>
        <v>0</v>
      </c>
      <c r="J30" s="13"/>
      <c r="K30" s="13"/>
      <c r="L30" s="13"/>
      <c r="M30" s="13"/>
      <c r="N30" s="13"/>
      <c r="O30" s="13"/>
      <c r="P30" s="13">
        <v>3.8</v>
      </c>
      <c r="Q30" s="13">
        <v>3.82</v>
      </c>
      <c r="R30" s="13">
        <f>ABS(Q30)-ABS(P30)</f>
        <v>2.0000000000000018E-2</v>
      </c>
      <c r="S30" s="13">
        <v>0.54</v>
      </c>
      <c r="T30" s="13">
        <v>0.56000000000000005</v>
      </c>
      <c r="U30" s="13">
        <f>ABS(T30)-ABS(S30)</f>
        <v>2.0000000000000018E-2</v>
      </c>
      <c r="V30" s="13"/>
      <c r="W30" s="13"/>
      <c r="X30" s="13"/>
      <c r="Y30" s="13"/>
      <c r="Z30" s="13"/>
    </row>
    <row r="31" spans="1:26" x14ac:dyDescent="0.3">
      <c r="A31" s="11">
        <v>3</v>
      </c>
      <c r="B31" s="11"/>
      <c r="C31" s="11"/>
      <c r="D31" s="13">
        <v>5.51</v>
      </c>
      <c r="E31" s="13">
        <v>5.47</v>
      </c>
      <c r="F31" s="13">
        <f>ABS(E31)-ABS(D31)</f>
        <v>-4.0000000000000036E-2</v>
      </c>
      <c r="G31" s="13">
        <v>-0.1</v>
      </c>
      <c r="H31" s="13">
        <v>-0.11</v>
      </c>
      <c r="I31" s="13">
        <f>ABS(H31)-ABS(G31)</f>
        <v>9.999999999999995E-3</v>
      </c>
      <c r="J31" s="13"/>
      <c r="K31" s="13"/>
      <c r="L31" s="13"/>
      <c r="M31" s="13"/>
      <c r="N31" s="13"/>
      <c r="O31" s="13"/>
      <c r="P31" s="13">
        <v>4.0999999999999996</v>
      </c>
      <c r="Q31" s="13">
        <v>4.0999999999999996</v>
      </c>
      <c r="R31" s="13">
        <f>ABS(Q31)-ABS(P31)</f>
        <v>0</v>
      </c>
      <c r="S31" s="13">
        <v>0.84</v>
      </c>
      <c r="T31" s="13">
        <v>0.83</v>
      </c>
      <c r="U31" s="13">
        <f>ABS(T31)-ABS(S31)</f>
        <v>-1.0000000000000009E-2</v>
      </c>
      <c r="V31" s="13"/>
      <c r="W31" s="13"/>
      <c r="X31" s="13"/>
      <c r="Y31" s="13"/>
      <c r="Z31" s="13"/>
    </row>
    <row r="32" spans="1:26" x14ac:dyDescent="0.3">
      <c r="A32" s="11">
        <v>4</v>
      </c>
      <c r="B32" s="11"/>
      <c r="C32" s="11"/>
      <c r="D32" s="13">
        <v>5.32</v>
      </c>
      <c r="E32" s="13">
        <v>5.36</v>
      </c>
      <c r="F32" s="13">
        <f>ABS(E32)-ABS(D32)</f>
        <v>4.0000000000000036E-2</v>
      </c>
      <c r="G32" s="13">
        <v>-0.25</v>
      </c>
      <c r="H32" s="13">
        <v>-0.24</v>
      </c>
      <c r="I32" s="13">
        <f>ABS(H32)-ABS(G32)</f>
        <v>-1.0000000000000009E-2</v>
      </c>
      <c r="J32" s="13"/>
      <c r="K32" s="13"/>
      <c r="L32" s="13"/>
      <c r="M32" s="13"/>
      <c r="N32" s="13"/>
      <c r="O32" s="13"/>
      <c r="P32" s="13">
        <v>2.1</v>
      </c>
      <c r="Q32" s="13">
        <v>2.13</v>
      </c>
      <c r="R32" s="13">
        <f>ABS(Q32)-ABS(P32)</f>
        <v>2.9999999999999805E-2</v>
      </c>
      <c r="S32" s="13">
        <v>0.85</v>
      </c>
      <c r="T32" s="13">
        <v>0.83</v>
      </c>
      <c r="U32" s="13">
        <f>ABS(T32)-ABS(S32)</f>
        <v>-2.0000000000000018E-2</v>
      </c>
      <c r="V32" s="13"/>
      <c r="W32" s="13"/>
      <c r="X32" s="13"/>
      <c r="Y32" s="13"/>
      <c r="Z32" s="13"/>
    </row>
    <row r="33" spans="1:26" x14ac:dyDescent="0.3">
      <c r="A33" s="11">
        <v>5</v>
      </c>
      <c r="B33" s="11"/>
      <c r="C33" s="11"/>
      <c r="D33" s="13">
        <v>3.57</v>
      </c>
      <c r="E33" s="13">
        <v>3.58</v>
      </c>
      <c r="F33" s="13">
        <f>ABS(E33)-ABS(D33)</f>
        <v>1.0000000000000231E-2</v>
      </c>
      <c r="G33" s="13">
        <v>-0.34</v>
      </c>
      <c r="H33" s="13">
        <v>-0.35</v>
      </c>
      <c r="I33" s="13">
        <f>ABS(H33)-ABS(G33)</f>
        <v>9.9999999999999534E-3</v>
      </c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</row>
    <row r="34" spans="1:26" x14ac:dyDescent="0.3">
      <c r="A34" s="14">
        <v>0</v>
      </c>
      <c r="B34" s="14">
        <v>1.1499999999999999</v>
      </c>
      <c r="C34" s="15">
        <v>80</v>
      </c>
      <c r="D34" s="16"/>
      <c r="E34" s="16"/>
      <c r="F34" s="16"/>
      <c r="G34" s="16"/>
      <c r="H34" s="16"/>
      <c r="I34" s="16"/>
      <c r="J34" s="16">
        <v>0</v>
      </c>
      <c r="K34" s="16">
        <v>0</v>
      </c>
      <c r="L34" s="16">
        <f>ABS(K34)-ABS(J34)</f>
        <v>0</v>
      </c>
      <c r="M34" s="16">
        <v>0.55000000000000004</v>
      </c>
      <c r="N34" s="16">
        <v>0.56999999999999995</v>
      </c>
      <c r="O34" s="16">
        <f>ABS(N34)-ABS(M34)</f>
        <v>1.9999999999999907E-2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:26" x14ac:dyDescent="0.3">
      <c r="A35" s="14">
        <v>1</v>
      </c>
      <c r="B35" s="14"/>
      <c r="C35" s="14"/>
      <c r="D35" s="16">
        <v>3.73</v>
      </c>
      <c r="E35" s="16">
        <v>3.69</v>
      </c>
      <c r="F35" s="16">
        <f t="shared" ref="F35:F40" si="0">ABS(E35)-ABS(D35)</f>
        <v>-4.0000000000000036E-2</v>
      </c>
      <c r="G35" s="16">
        <v>0.54</v>
      </c>
      <c r="H35" s="16">
        <v>0.52</v>
      </c>
      <c r="I35" s="16">
        <f t="shared" ref="I35:I40" si="1">ABS(H35)-ABS(G35)</f>
        <v>-2.0000000000000018E-2</v>
      </c>
      <c r="J35" s="16"/>
      <c r="K35" s="16"/>
      <c r="L35" s="16"/>
      <c r="M35" s="16"/>
      <c r="N35" s="16"/>
      <c r="O35" s="16"/>
      <c r="P35" s="16">
        <v>1.31</v>
      </c>
      <c r="Q35" s="16">
        <v>1.29</v>
      </c>
      <c r="R35" s="16">
        <f>ABS(Q35)-ABS(P35)</f>
        <v>-2.0000000000000018E-2</v>
      </c>
      <c r="S35" s="16">
        <v>0.56000000000000005</v>
      </c>
      <c r="T35" s="16">
        <v>0.57999999999999996</v>
      </c>
      <c r="U35" s="16">
        <f>ABS(T35)-ABS(S35)</f>
        <v>1.9999999999999907E-2</v>
      </c>
      <c r="V35" s="16"/>
      <c r="W35" s="16"/>
      <c r="X35" s="16"/>
      <c r="Y35" s="16"/>
      <c r="Z35" s="16"/>
    </row>
    <row r="36" spans="1:26" x14ac:dyDescent="0.3">
      <c r="A36" s="14">
        <v>2</v>
      </c>
      <c r="B36" s="14"/>
      <c r="C36" s="14"/>
      <c r="D36" s="16">
        <v>4.58</v>
      </c>
      <c r="E36" s="16">
        <v>4.58</v>
      </c>
      <c r="F36" s="16">
        <f t="shared" si="0"/>
        <v>0</v>
      </c>
      <c r="G36" s="16">
        <v>-0.75</v>
      </c>
      <c r="H36" s="16">
        <v>-0.75</v>
      </c>
      <c r="I36" s="16">
        <f t="shared" si="1"/>
        <v>0</v>
      </c>
      <c r="J36" s="16"/>
      <c r="K36" s="16"/>
      <c r="L36" s="16"/>
      <c r="M36" s="16"/>
      <c r="N36" s="16"/>
      <c r="O36" s="16"/>
      <c r="P36" s="16">
        <v>2.92</v>
      </c>
      <c r="Q36" s="16">
        <v>2.93</v>
      </c>
      <c r="R36" s="16">
        <f>ABS(Q36)-ABS(P36)</f>
        <v>1.0000000000000231E-2</v>
      </c>
      <c r="S36" s="16">
        <v>-0.56999999999999995</v>
      </c>
      <c r="T36" s="16">
        <v>-0.57999999999999996</v>
      </c>
      <c r="U36" s="16">
        <f>ABS(T36)-ABS(S36)</f>
        <v>1.0000000000000009E-2</v>
      </c>
      <c r="V36" s="16"/>
      <c r="W36" s="16"/>
      <c r="X36" s="16"/>
      <c r="Y36" s="16"/>
      <c r="Z36" s="16"/>
    </row>
    <row r="37" spans="1:26" x14ac:dyDescent="0.3">
      <c r="A37" s="14">
        <v>3</v>
      </c>
      <c r="B37" s="14"/>
      <c r="C37" s="14"/>
      <c r="D37" s="16">
        <v>5.58</v>
      </c>
      <c r="E37" s="16">
        <v>5.6</v>
      </c>
      <c r="F37" s="16">
        <f t="shared" si="0"/>
        <v>1.9999999999999574E-2</v>
      </c>
      <c r="G37" s="16">
        <v>-0.67</v>
      </c>
      <c r="H37" s="16">
        <v>-0.68</v>
      </c>
      <c r="I37" s="16">
        <f t="shared" si="1"/>
        <v>1.0000000000000009E-2</v>
      </c>
      <c r="J37" s="16"/>
      <c r="K37" s="16"/>
      <c r="L37" s="16"/>
      <c r="M37" s="16"/>
      <c r="N37" s="16"/>
      <c r="O37" s="16"/>
      <c r="P37" s="16">
        <v>5.48</v>
      </c>
      <c r="Q37" s="16">
        <v>5.52</v>
      </c>
      <c r="R37" s="16">
        <f>ABS(Q37)-ABS(P37)</f>
        <v>3.9999999999999147E-2</v>
      </c>
      <c r="S37" s="16">
        <v>-0.56999999999999995</v>
      </c>
      <c r="T37" s="16">
        <v>-0.57999999999999996</v>
      </c>
      <c r="U37" s="16">
        <f>ABS(T37)-ABS(S37)</f>
        <v>1.0000000000000009E-2</v>
      </c>
      <c r="V37" s="16"/>
      <c r="W37" s="16"/>
      <c r="X37" s="16"/>
      <c r="Y37" s="16"/>
      <c r="Z37" s="16"/>
    </row>
    <row r="38" spans="1:26" x14ac:dyDescent="0.3">
      <c r="A38" s="14">
        <v>4</v>
      </c>
      <c r="B38" s="14"/>
      <c r="C38" s="14"/>
      <c r="D38" s="16">
        <v>5.87</v>
      </c>
      <c r="E38" s="16">
        <v>5.91</v>
      </c>
      <c r="F38" s="16">
        <f t="shared" si="0"/>
        <v>4.0000000000000036E-2</v>
      </c>
      <c r="G38" s="16">
        <v>-0.34</v>
      </c>
      <c r="H38" s="16">
        <v>-0.33</v>
      </c>
      <c r="I38" s="16">
        <f t="shared" si="1"/>
        <v>-1.0000000000000009E-2</v>
      </c>
      <c r="J38" s="16"/>
      <c r="K38" s="16"/>
      <c r="L38" s="16"/>
      <c r="M38" s="16"/>
      <c r="N38" s="16"/>
      <c r="O38" s="16"/>
      <c r="P38" s="16">
        <v>5.78</v>
      </c>
      <c r="Q38" s="16">
        <v>5.76</v>
      </c>
      <c r="R38" s="16">
        <f>ABS(Q38)-ABS(P38)</f>
        <v>-2.0000000000000462E-2</v>
      </c>
      <c r="S38" s="16">
        <v>-0.27</v>
      </c>
      <c r="T38" s="16">
        <v>-0.28999999999999998</v>
      </c>
      <c r="U38" s="16">
        <f>ABS(T38)-ABS(S38)</f>
        <v>1.9999999999999962E-2</v>
      </c>
      <c r="V38" s="16"/>
      <c r="W38" s="16"/>
      <c r="X38" s="16"/>
      <c r="Y38" s="16"/>
      <c r="Z38" s="16"/>
    </row>
    <row r="39" spans="1:26" x14ac:dyDescent="0.3">
      <c r="A39" s="14">
        <v>5</v>
      </c>
      <c r="B39" s="14"/>
      <c r="C39" s="14"/>
      <c r="D39" s="16">
        <v>4.58</v>
      </c>
      <c r="E39" s="16">
        <v>4.5999999999999996</v>
      </c>
      <c r="F39" s="16">
        <f t="shared" si="0"/>
        <v>1.9999999999999574E-2</v>
      </c>
      <c r="G39" s="16">
        <v>-0.45</v>
      </c>
      <c r="H39" s="16">
        <v>-0.44</v>
      </c>
      <c r="I39" s="16">
        <f t="shared" si="1"/>
        <v>-1.0000000000000009E-2</v>
      </c>
      <c r="J39" s="16"/>
      <c r="K39" s="16"/>
      <c r="L39" s="16"/>
      <c r="M39" s="16"/>
      <c r="N39" s="16"/>
      <c r="O39" s="16"/>
      <c r="P39" s="16">
        <v>3.78</v>
      </c>
      <c r="Q39" s="16">
        <v>3.77</v>
      </c>
      <c r="R39" s="16">
        <f>ABS(Q39)-ABS(P39)</f>
        <v>-9.9999999999997868E-3</v>
      </c>
      <c r="S39" s="16">
        <v>-0.27</v>
      </c>
      <c r="T39" s="16">
        <v>-0.28000000000000003</v>
      </c>
      <c r="U39" s="16">
        <f>ABS(T39)-ABS(S39)</f>
        <v>1.0000000000000009E-2</v>
      </c>
      <c r="V39" s="16"/>
      <c r="W39" s="16"/>
      <c r="X39" s="16"/>
      <c r="Y39" s="16"/>
      <c r="Z39" s="16"/>
    </row>
    <row r="40" spans="1:26" x14ac:dyDescent="0.3">
      <c r="A40" s="14">
        <v>6</v>
      </c>
      <c r="B40" s="14"/>
      <c r="C40" s="14"/>
      <c r="D40" s="16">
        <v>4.1900000000000004</v>
      </c>
      <c r="E40" s="16">
        <v>4.2</v>
      </c>
      <c r="F40" s="16">
        <f t="shared" si="0"/>
        <v>9.9999999999997868E-3</v>
      </c>
      <c r="G40" s="16">
        <v>0.13</v>
      </c>
      <c r="H40" s="16">
        <v>0.12</v>
      </c>
      <c r="I40" s="16">
        <f t="shared" si="1"/>
        <v>-1.0000000000000009E-2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:26" x14ac:dyDescent="0.3">
      <c r="A41" s="11">
        <v>0</v>
      </c>
      <c r="B41" s="11" t="s">
        <v>35</v>
      </c>
      <c r="C41" s="12">
        <v>91.71</v>
      </c>
      <c r="D41" s="13"/>
      <c r="E41" s="13"/>
      <c r="F41" s="13"/>
      <c r="G41" s="13"/>
      <c r="H41" s="13"/>
      <c r="I41" s="13"/>
      <c r="J41" s="13">
        <v>0</v>
      </c>
      <c r="K41" s="13">
        <v>0</v>
      </c>
      <c r="L41" s="13">
        <f>ABS(K41)-ABS(J41)</f>
        <v>0</v>
      </c>
      <c r="M41" s="13">
        <v>0.67</v>
      </c>
      <c r="N41" s="13">
        <v>0.68</v>
      </c>
      <c r="O41" s="13">
        <f>ABS(N41)-ABS(M41)</f>
        <v>1.0000000000000009E-2</v>
      </c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</row>
    <row r="42" spans="1:26" x14ac:dyDescent="0.3">
      <c r="A42" s="11">
        <v>1</v>
      </c>
      <c r="B42" s="11"/>
      <c r="C42" s="11"/>
      <c r="D42" s="13">
        <v>2.89</v>
      </c>
      <c r="E42" s="13">
        <v>2.9</v>
      </c>
      <c r="F42" s="13">
        <f>ABS(E42)-ABS(D42)</f>
        <v>9.9999999999997868E-3</v>
      </c>
      <c r="G42" s="13">
        <v>0.91</v>
      </c>
      <c r="H42" s="13">
        <v>0.9</v>
      </c>
      <c r="I42" s="13">
        <f>ABS(H42)-ABS(G42)</f>
        <v>-1.0000000000000009E-2</v>
      </c>
      <c r="J42" s="13"/>
      <c r="K42" s="13"/>
      <c r="L42" s="13"/>
      <c r="M42" s="13"/>
      <c r="N42" s="13"/>
      <c r="O42" s="13"/>
      <c r="P42" s="13">
        <v>3.54</v>
      </c>
      <c r="Q42" s="13">
        <v>3.51</v>
      </c>
      <c r="R42" s="13">
        <f>ABS(Q42)-ABS(P42)</f>
        <v>-3.0000000000000249E-2</v>
      </c>
      <c r="S42" s="13">
        <v>0.71</v>
      </c>
      <c r="T42" s="13">
        <v>0.71</v>
      </c>
      <c r="U42" s="13">
        <f>ABS(T42)-ABS(S42)</f>
        <v>0</v>
      </c>
      <c r="V42" s="13"/>
      <c r="W42" s="13"/>
      <c r="X42" s="13"/>
      <c r="Y42" s="13"/>
      <c r="Z42" s="13"/>
    </row>
    <row r="43" spans="1:26" x14ac:dyDescent="0.3">
      <c r="A43" s="11">
        <v>2</v>
      </c>
      <c r="B43" s="11"/>
      <c r="C43" s="11"/>
      <c r="D43" s="13">
        <v>3.23</v>
      </c>
      <c r="E43" s="13">
        <v>3.25</v>
      </c>
      <c r="F43" s="13">
        <f>ABS(E43)-ABS(D43)</f>
        <v>2.0000000000000018E-2</v>
      </c>
      <c r="G43" s="13">
        <v>0.92</v>
      </c>
      <c r="H43" s="13">
        <v>0.92</v>
      </c>
      <c r="I43" s="13">
        <f>ABS(H43)-ABS(G43)</f>
        <v>0</v>
      </c>
      <c r="J43" s="13"/>
      <c r="K43" s="13"/>
      <c r="L43" s="13"/>
      <c r="M43" s="13"/>
      <c r="N43" s="13"/>
      <c r="O43" s="13"/>
      <c r="P43" s="13">
        <v>3.84</v>
      </c>
      <c r="Q43" s="13">
        <v>3.88</v>
      </c>
      <c r="R43" s="13">
        <f>ABS(Q43)-ABS(P43)</f>
        <v>4.0000000000000036E-2</v>
      </c>
      <c r="S43" s="13">
        <v>1.02</v>
      </c>
      <c r="T43" s="13">
        <v>1.02</v>
      </c>
      <c r="U43" s="13">
        <f>ABS(T43)-ABS(S43)</f>
        <v>0</v>
      </c>
      <c r="V43" s="13"/>
      <c r="W43" s="13"/>
      <c r="X43" s="13"/>
      <c r="Y43" s="13"/>
      <c r="Z43" s="13"/>
    </row>
    <row r="44" spans="1:26" x14ac:dyDescent="0.3">
      <c r="A44" s="11">
        <v>3</v>
      </c>
      <c r="B44" s="11"/>
      <c r="C44" s="11"/>
      <c r="D44" s="13">
        <v>3.53</v>
      </c>
      <c r="E44" s="13">
        <v>3.48</v>
      </c>
      <c r="F44" s="13">
        <f>ABS(E44)-ABS(D44)</f>
        <v>-4.9999999999999822E-2</v>
      </c>
      <c r="G44" s="13">
        <v>1.22</v>
      </c>
      <c r="H44" s="13">
        <v>1.22</v>
      </c>
      <c r="I44" s="13">
        <f>ABS(H44)-ABS(G44)</f>
        <v>0</v>
      </c>
      <c r="J44" s="13"/>
      <c r="K44" s="13"/>
      <c r="L44" s="13"/>
      <c r="M44" s="13"/>
      <c r="N44" s="13"/>
      <c r="O44" s="13"/>
      <c r="P44" s="13">
        <v>1.84</v>
      </c>
      <c r="Q44" s="13">
        <v>1.89</v>
      </c>
      <c r="R44" s="13">
        <f>ABS(Q44)-ABS(P44)</f>
        <v>4.9999999999999822E-2</v>
      </c>
      <c r="S44" s="13">
        <v>0.99</v>
      </c>
      <c r="T44" s="13">
        <v>0.98</v>
      </c>
      <c r="U44" s="13">
        <f>ABS(T44)-ABS(S44)</f>
        <v>-1.0000000000000009E-2</v>
      </c>
      <c r="V44" s="13"/>
      <c r="W44" s="13"/>
      <c r="X44" s="13"/>
      <c r="Y44" s="13"/>
      <c r="Z44" s="13"/>
    </row>
    <row r="45" spans="1:26" x14ac:dyDescent="0.3">
      <c r="A45" s="11">
        <v>4</v>
      </c>
      <c r="B45" s="11"/>
      <c r="C45" s="11"/>
      <c r="D45" s="13">
        <v>2.89</v>
      </c>
      <c r="E45" s="13">
        <v>2.94</v>
      </c>
      <c r="F45" s="13">
        <f>ABS(E45)-ABS(D45)</f>
        <v>4.9999999999999822E-2</v>
      </c>
      <c r="G45" s="13">
        <v>1.21</v>
      </c>
      <c r="H45" s="13">
        <v>1.21</v>
      </c>
      <c r="I45" s="13">
        <f>ABS(H45)-ABS(G45)</f>
        <v>0</v>
      </c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</row>
    <row r="46" spans="1:26" x14ac:dyDescent="0.3">
      <c r="A46" s="11">
        <v>5</v>
      </c>
      <c r="B46" s="11"/>
      <c r="C46" s="11"/>
      <c r="D46" s="13">
        <v>1.54</v>
      </c>
      <c r="E46" s="13">
        <v>1.5</v>
      </c>
      <c r="F46" s="13">
        <f>ABS(E46)-ABS(D46)</f>
        <v>-4.0000000000000036E-2</v>
      </c>
      <c r="G46" s="13">
        <v>1.1000000000000001</v>
      </c>
      <c r="H46" s="13">
        <v>1.1200000000000001</v>
      </c>
      <c r="I46" s="13">
        <f>ABS(H46)-ABS(G46)</f>
        <v>2.0000000000000018E-2</v>
      </c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</row>
    <row r="47" spans="1:26" x14ac:dyDescent="0.3">
      <c r="A47" s="14">
        <v>0</v>
      </c>
      <c r="B47" s="14">
        <v>0.95</v>
      </c>
      <c r="C47" s="15">
        <v>100</v>
      </c>
      <c r="D47" s="16"/>
      <c r="E47" s="16"/>
      <c r="F47" s="16"/>
      <c r="G47" s="16"/>
      <c r="H47" s="16"/>
      <c r="I47" s="16"/>
      <c r="J47" s="16">
        <v>0</v>
      </c>
      <c r="K47" s="16">
        <v>0</v>
      </c>
      <c r="L47" s="16">
        <f>ABS(K47)-ABS(J47)</f>
        <v>0</v>
      </c>
      <c r="M47" s="16">
        <v>0.75</v>
      </c>
      <c r="N47" s="16">
        <v>0.74</v>
      </c>
      <c r="O47" s="16">
        <f>ABS(N47)-ABS(M47)</f>
        <v>-1.0000000000000009E-2</v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spans="1:26" x14ac:dyDescent="0.3">
      <c r="A48" s="14">
        <v>1</v>
      </c>
      <c r="B48" s="14"/>
      <c r="C48" s="14"/>
      <c r="D48" s="16">
        <v>2.98</v>
      </c>
      <c r="E48" s="16">
        <v>3.01</v>
      </c>
      <c r="F48" s="16">
        <f t="shared" ref="F48:F53" si="2">ABS(E48)-ABS(D48)</f>
        <v>2.9999999999999805E-2</v>
      </c>
      <c r="G48" s="16">
        <v>0.79</v>
      </c>
      <c r="H48" s="16">
        <v>0.78</v>
      </c>
      <c r="I48" s="16">
        <f t="shared" ref="I48:I53" si="3">ABS(H48)-ABS(G48)</f>
        <v>-1.0000000000000009E-2</v>
      </c>
      <c r="J48" s="16"/>
      <c r="K48" s="16"/>
      <c r="L48" s="16"/>
      <c r="M48" s="16"/>
      <c r="N48" s="16"/>
      <c r="O48" s="16"/>
      <c r="P48" s="16">
        <v>1.38</v>
      </c>
      <c r="Q48" s="16">
        <v>1.36</v>
      </c>
      <c r="R48" s="16">
        <f t="shared" ref="R48:R54" si="4">ABS(Q48)-ABS(P48)</f>
        <v>-1.9999999999999796E-2</v>
      </c>
      <c r="S48" s="16">
        <v>0.74</v>
      </c>
      <c r="T48" s="16">
        <v>0.75</v>
      </c>
      <c r="U48" s="16">
        <f t="shared" ref="U48:U54" si="5">ABS(T48)-ABS(S48)</f>
        <v>1.0000000000000009E-2</v>
      </c>
      <c r="V48" s="16"/>
      <c r="W48" s="16"/>
      <c r="X48" s="16"/>
      <c r="Y48" s="16"/>
      <c r="Z48" s="16"/>
    </row>
    <row r="49" spans="1:26" x14ac:dyDescent="0.3">
      <c r="A49" s="14">
        <v>2</v>
      </c>
      <c r="B49" s="14"/>
      <c r="C49" s="14"/>
      <c r="D49" s="16">
        <v>5.2</v>
      </c>
      <c r="E49" s="16">
        <v>5.15</v>
      </c>
      <c r="F49" s="16">
        <f t="shared" si="2"/>
        <v>-4.9999999999999822E-2</v>
      </c>
      <c r="G49" s="16">
        <v>-0.5</v>
      </c>
      <c r="H49" s="16">
        <v>-0.48</v>
      </c>
      <c r="I49" s="16">
        <f t="shared" si="3"/>
        <v>-2.0000000000000018E-2</v>
      </c>
      <c r="J49" s="16"/>
      <c r="K49" s="16"/>
      <c r="L49" s="16"/>
      <c r="M49" s="16"/>
      <c r="N49" s="16"/>
      <c r="O49" s="16"/>
      <c r="P49" s="16">
        <v>2.2799999999999998</v>
      </c>
      <c r="Q49" s="16">
        <v>2.2599999999999998</v>
      </c>
      <c r="R49" s="16">
        <f t="shared" si="4"/>
        <v>-2.0000000000000018E-2</v>
      </c>
      <c r="S49" s="16">
        <v>-0.7</v>
      </c>
      <c r="T49" s="16">
        <v>-0.68</v>
      </c>
      <c r="U49" s="16">
        <f t="shared" si="5"/>
        <v>-1.9999999999999907E-2</v>
      </c>
      <c r="V49" s="16"/>
      <c r="W49" s="16"/>
      <c r="X49" s="16"/>
      <c r="Y49" s="16"/>
      <c r="Z49" s="16"/>
    </row>
    <row r="50" spans="1:26" x14ac:dyDescent="0.3">
      <c r="A50" s="14">
        <v>3</v>
      </c>
      <c r="B50" s="14"/>
      <c r="C50" s="14"/>
      <c r="D50" s="16">
        <v>5.45</v>
      </c>
      <c r="E50" s="16">
        <v>5.45</v>
      </c>
      <c r="F50" s="16">
        <f t="shared" si="2"/>
        <v>0</v>
      </c>
      <c r="G50" s="16">
        <v>-0.53</v>
      </c>
      <c r="H50" s="16">
        <v>-0.51</v>
      </c>
      <c r="I50" s="16">
        <f t="shared" si="3"/>
        <v>-2.0000000000000018E-2</v>
      </c>
      <c r="J50" s="16"/>
      <c r="K50" s="16"/>
      <c r="L50" s="16"/>
      <c r="M50" s="16"/>
      <c r="N50" s="16"/>
      <c r="O50" s="16"/>
      <c r="P50" s="16">
        <v>4.7699999999999996</v>
      </c>
      <c r="Q50" s="16">
        <v>4.74</v>
      </c>
      <c r="R50" s="16">
        <f t="shared" si="4"/>
        <v>-2.9999999999999361E-2</v>
      </c>
      <c r="S50" s="16">
        <v>-0.69</v>
      </c>
      <c r="T50" s="16">
        <v>-0.68</v>
      </c>
      <c r="U50" s="16">
        <f t="shared" si="5"/>
        <v>-9.9999999999998979E-3</v>
      </c>
      <c r="V50" s="16"/>
      <c r="W50" s="16"/>
      <c r="X50" s="16"/>
      <c r="Y50" s="16"/>
      <c r="Z50" s="16"/>
    </row>
    <row r="51" spans="1:26" x14ac:dyDescent="0.3">
      <c r="A51" s="14">
        <v>4</v>
      </c>
      <c r="B51" s="14"/>
      <c r="C51" s="14"/>
      <c r="D51" s="16">
        <v>5.75</v>
      </c>
      <c r="E51" s="16">
        <v>5.72</v>
      </c>
      <c r="F51" s="16">
        <f t="shared" si="2"/>
        <v>-3.0000000000000249E-2</v>
      </c>
      <c r="G51" s="16">
        <v>-0.26</v>
      </c>
      <c r="H51" s="16">
        <v>-0.24</v>
      </c>
      <c r="I51" s="16">
        <f t="shared" si="3"/>
        <v>-2.0000000000000018E-2</v>
      </c>
      <c r="J51" s="16"/>
      <c r="K51" s="16"/>
      <c r="L51" s="16"/>
      <c r="M51" s="16"/>
      <c r="N51" s="16"/>
      <c r="O51" s="16"/>
      <c r="P51" s="16">
        <v>5.64</v>
      </c>
      <c r="Q51" s="16">
        <v>5.59</v>
      </c>
      <c r="R51" s="16">
        <f t="shared" si="4"/>
        <v>-4.9999999999999822E-2</v>
      </c>
      <c r="S51" s="16">
        <v>-0.69</v>
      </c>
      <c r="T51" s="16">
        <v>-0.67</v>
      </c>
      <c r="U51" s="16">
        <f t="shared" si="5"/>
        <v>-1.9999999999999907E-2</v>
      </c>
      <c r="V51" s="16"/>
      <c r="W51" s="16"/>
      <c r="X51" s="16"/>
      <c r="Y51" s="16"/>
      <c r="Z51" s="16"/>
    </row>
    <row r="52" spans="1:26" x14ac:dyDescent="0.3">
      <c r="A52" s="14">
        <v>5</v>
      </c>
      <c r="B52" s="14"/>
      <c r="C52" s="14"/>
      <c r="D52" s="16">
        <v>5.2</v>
      </c>
      <c r="E52" s="16">
        <v>5.24</v>
      </c>
      <c r="F52" s="16">
        <f t="shared" si="2"/>
        <v>4.0000000000000036E-2</v>
      </c>
      <c r="G52" s="16">
        <v>-0.2</v>
      </c>
      <c r="H52" s="16">
        <v>-0.2</v>
      </c>
      <c r="I52" s="16">
        <f t="shared" si="3"/>
        <v>0</v>
      </c>
      <c r="J52" s="16"/>
      <c r="K52" s="16"/>
      <c r="L52" s="16"/>
      <c r="M52" s="16"/>
      <c r="N52" s="16"/>
      <c r="O52" s="16"/>
      <c r="P52" s="16">
        <v>5.94</v>
      </c>
      <c r="Q52" s="16">
        <v>5.9</v>
      </c>
      <c r="R52" s="16">
        <f t="shared" si="4"/>
        <v>-4.0000000000000036E-2</v>
      </c>
      <c r="S52" s="16">
        <v>-0.39</v>
      </c>
      <c r="T52" s="16">
        <v>-0.39</v>
      </c>
      <c r="U52" s="16">
        <f t="shared" si="5"/>
        <v>0</v>
      </c>
      <c r="V52" s="16"/>
      <c r="W52" s="16"/>
      <c r="X52" s="16"/>
      <c r="Y52" s="16"/>
      <c r="Z52" s="16"/>
    </row>
    <row r="53" spans="1:26" x14ac:dyDescent="0.3">
      <c r="A53" s="14">
        <v>6</v>
      </c>
      <c r="B53" s="14"/>
      <c r="C53" s="14"/>
      <c r="D53" s="16">
        <v>3.95</v>
      </c>
      <c r="E53" s="16">
        <v>3.98</v>
      </c>
      <c r="F53" s="16">
        <f t="shared" si="2"/>
        <v>2.9999999999999805E-2</v>
      </c>
      <c r="G53" s="16">
        <v>0.52</v>
      </c>
      <c r="H53" s="16">
        <v>0.51</v>
      </c>
      <c r="I53" s="16">
        <f t="shared" si="3"/>
        <v>-1.0000000000000009E-2</v>
      </c>
      <c r="J53" s="16"/>
      <c r="K53" s="16"/>
      <c r="L53" s="16"/>
      <c r="M53" s="16"/>
      <c r="N53" s="16"/>
      <c r="O53" s="16"/>
      <c r="P53" s="16">
        <v>4.7699999999999996</v>
      </c>
      <c r="Q53" s="16">
        <v>4.7699999999999996</v>
      </c>
      <c r="R53" s="16">
        <f t="shared" si="4"/>
        <v>0</v>
      </c>
      <c r="S53" s="16">
        <v>-0.39</v>
      </c>
      <c r="T53" s="16">
        <v>-0.41</v>
      </c>
      <c r="U53" s="16">
        <f t="shared" si="5"/>
        <v>1.9999999999999962E-2</v>
      </c>
      <c r="V53" s="16"/>
      <c r="W53" s="16"/>
      <c r="X53" s="16"/>
      <c r="Y53" s="16"/>
      <c r="Z53" s="16"/>
    </row>
    <row r="54" spans="1:26" x14ac:dyDescent="0.3">
      <c r="A54" s="14">
        <v>7</v>
      </c>
      <c r="B54" s="14"/>
      <c r="C54" s="14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>
        <v>3.94</v>
      </c>
      <c r="Q54" s="16">
        <v>3.9</v>
      </c>
      <c r="R54" s="16">
        <f t="shared" si="4"/>
        <v>-4.0000000000000036E-2</v>
      </c>
      <c r="S54" s="16">
        <v>-0.39</v>
      </c>
      <c r="T54" s="16">
        <v>-0.4</v>
      </c>
      <c r="U54" s="16">
        <f t="shared" si="5"/>
        <v>1.0000000000000009E-2</v>
      </c>
      <c r="V54" s="16"/>
      <c r="W54" s="16"/>
      <c r="X54" s="16"/>
      <c r="Y54" s="16"/>
      <c r="Z54" s="16"/>
    </row>
    <row r="55" spans="1:26" x14ac:dyDescent="0.3">
      <c r="A55" s="11">
        <v>0</v>
      </c>
      <c r="B55" s="11" t="s">
        <v>36</v>
      </c>
      <c r="C55" s="12">
        <v>107.81</v>
      </c>
      <c r="D55" s="13"/>
      <c r="E55" s="13"/>
      <c r="F55" s="13"/>
      <c r="G55" s="13"/>
      <c r="H55" s="13"/>
      <c r="I55" s="13"/>
      <c r="J55" s="13">
        <v>0</v>
      </c>
      <c r="K55" s="13">
        <v>0</v>
      </c>
      <c r="L55" s="13">
        <f>ABS(K55)-ABS(J55)</f>
        <v>0</v>
      </c>
      <c r="M55" s="13">
        <v>-0.48</v>
      </c>
      <c r="N55" s="13">
        <v>-0.48</v>
      </c>
      <c r="O55" s="13">
        <f>ABS(N55)-ABS(M55)</f>
        <v>0</v>
      </c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</row>
    <row r="56" spans="1:26" x14ac:dyDescent="0.3">
      <c r="A56" s="11">
        <v>1</v>
      </c>
      <c r="B56" s="11"/>
      <c r="C56" s="11"/>
      <c r="D56" s="13">
        <v>1.55</v>
      </c>
      <c r="E56" s="13">
        <v>1.6</v>
      </c>
      <c r="F56" s="13">
        <f t="shared" ref="F56:F61" si="6">ABS(E56)-ABS(D56)</f>
        <v>5.0000000000000044E-2</v>
      </c>
      <c r="G56" s="13">
        <v>-0.43</v>
      </c>
      <c r="H56" s="13">
        <v>-0.45</v>
      </c>
      <c r="I56" s="13">
        <f t="shared" ref="I56:I61" si="7">ABS(H56)-ABS(G56)</f>
        <v>2.0000000000000018E-2</v>
      </c>
      <c r="J56" s="13"/>
      <c r="K56" s="13"/>
      <c r="L56" s="13"/>
      <c r="M56" s="13"/>
      <c r="N56" s="13"/>
      <c r="O56" s="13"/>
      <c r="P56" s="13">
        <v>1.8</v>
      </c>
      <c r="Q56" s="13">
        <v>1.76</v>
      </c>
      <c r="R56" s="13">
        <f>ABS(Q56)-ABS(P56)</f>
        <v>-4.0000000000000036E-2</v>
      </c>
      <c r="S56" s="13">
        <v>0.92</v>
      </c>
      <c r="T56" s="13">
        <v>0.92</v>
      </c>
      <c r="U56" s="13">
        <f>ABS(T56)-ABS(S56)</f>
        <v>0</v>
      </c>
      <c r="V56" s="13"/>
      <c r="W56" s="13"/>
      <c r="X56" s="13"/>
      <c r="Y56" s="13"/>
      <c r="Z56" s="13"/>
    </row>
    <row r="57" spans="1:26" x14ac:dyDescent="0.3">
      <c r="A57" s="11">
        <v>2</v>
      </c>
      <c r="B57" s="11"/>
      <c r="C57" s="11"/>
      <c r="D57" s="13">
        <v>5.23</v>
      </c>
      <c r="E57" s="13">
        <v>5.24</v>
      </c>
      <c r="F57" s="13">
        <f t="shared" si="6"/>
        <v>9.9999999999997868E-3</v>
      </c>
      <c r="G57" s="13">
        <v>-0.98</v>
      </c>
      <c r="H57" s="13">
        <v>-0.97</v>
      </c>
      <c r="I57" s="13">
        <f t="shared" si="7"/>
        <v>-1.0000000000000009E-2</v>
      </c>
      <c r="J57" s="13"/>
      <c r="K57" s="13"/>
      <c r="L57" s="13"/>
      <c r="M57" s="13"/>
      <c r="N57" s="13"/>
      <c r="O57" s="13"/>
      <c r="P57" s="13">
        <v>3.24</v>
      </c>
      <c r="Q57" s="13">
        <v>3.21</v>
      </c>
      <c r="R57" s="13">
        <f>ABS(Q57)-ABS(P57)</f>
        <v>-3.0000000000000249E-2</v>
      </c>
      <c r="S57" s="13">
        <v>0.92</v>
      </c>
      <c r="T57" s="13">
        <v>0.92</v>
      </c>
      <c r="U57" s="13">
        <f>ABS(T57)-ABS(S57)</f>
        <v>0</v>
      </c>
      <c r="V57" s="13"/>
      <c r="W57" s="13"/>
      <c r="X57" s="13"/>
      <c r="Y57" s="13"/>
      <c r="Z57" s="13"/>
    </row>
    <row r="58" spans="1:26" x14ac:dyDescent="0.3">
      <c r="A58" s="11">
        <v>3</v>
      </c>
      <c r="B58" s="11"/>
      <c r="C58" s="11"/>
      <c r="D58" s="13">
        <v>5.98</v>
      </c>
      <c r="E58" s="13">
        <v>5.98</v>
      </c>
      <c r="F58" s="13">
        <f t="shared" si="6"/>
        <v>0</v>
      </c>
      <c r="G58" s="13">
        <v>-0.93</v>
      </c>
      <c r="H58" s="13">
        <v>-0.93</v>
      </c>
      <c r="I58" s="13">
        <f t="shared" si="7"/>
        <v>0</v>
      </c>
      <c r="J58" s="13"/>
      <c r="K58" s="13"/>
      <c r="L58" s="13"/>
      <c r="M58" s="13"/>
      <c r="N58" s="13"/>
      <c r="O58" s="13"/>
      <c r="P58" s="13">
        <v>3.54</v>
      </c>
      <c r="Q58" s="13">
        <v>3.53</v>
      </c>
      <c r="R58" s="13">
        <f>ABS(Q58)-ABS(P58)</f>
        <v>-1.0000000000000231E-2</v>
      </c>
      <c r="S58" s="13">
        <v>1.22</v>
      </c>
      <c r="T58" s="13">
        <v>1.24</v>
      </c>
      <c r="U58" s="13">
        <f>ABS(T58)-ABS(S58)</f>
        <v>2.0000000000000018E-2</v>
      </c>
      <c r="V58" s="13"/>
      <c r="W58" s="13"/>
      <c r="X58" s="13"/>
      <c r="Y58" s="13"/>
      <c r="Z58" s="13"/>
    </row>
    <row r="59" spans="1:26" x14ac:dyDescent="0.3">
      <c r="A59" s="11">
        <v>4</v>
      </c>
      <c r="B59" s="11"/>
      <c r="C59" s="11"/>
      <c r="D59" s="13">
        <v>6.28</v>
      </c>
      <c r="E59" s="13">
        <v>6.27</v>
      </c>
      <c r="F59" s="13">
        <f t="shared" si="6"/>
        <v>-1.0000000000000675E-2</v>
      </c>
      <c r="G59" s="13">
        <v>-0.61</v>
      </c>
      <c r="H59" s="13">
        <v>-0.6</v>
      </c>
      <c r="I59" s="13">
        <f t="shared" si="7"/>
        <v>-1.0000000000000009E-2</v>
      </c>
      <c r="J59" s="13"/>
      <c r="K59" s="13"/>
      <c r="L59" s="13"/>
      <c r="M59" s="13"/>
      <c r="N59" s="13"/>
      <c r="O59" s="13"/>
      <c r="P59" s="13">
        <v>1.8</v>
      </c>
      <c r="Q59" s="13">
        <v>1.81</v>
      </c>
      <c r="R59" s="13">
        <f>ABS(Q59)-ABS(P59)</f>
        <v>1.0000000000000009E-2</v>
      </c>
      <c r="S59" s="13">
        <v>1.22</v>
      </c>
      <c r="T59" s="13">
        <v>1.23</v>
      </c>
      <c r="U59" s="13">
        <f>ABS(T59)-ABS(S59)</f>
        <v>1.0000000000000009E-2</v>
      </c>
      <c r="V59" s="13"/>
      <c r="W59" s="13"/>
      <c r="X59" s="13"/>
      <c r="Y59" s="13"/>
      <c r="Z59" s="13"/>
    </row>
    <row r="60" spans="1:26" x14ac:dyDescent="0.3">
      <c r="A60" s="11">
        <v>5</v>
      </c>
      <c r="B60" s="11"/>
      <c r="C60" s="11"/>
      <c r="D60" s="13">
        <v>5.23</v>
      </c>
      <c r="E60" s="13">
        <v>5.21</v>
      </c>
      <c r="F60" s="13">
        <f t="shared" si="6"/>
        <v>-2.0000000000000462E-2</v>
      </c>
      <c r="G60" s="13">
        <v>-0.68</v>
      </c>
      <c r="H60" s="13">
        <v>-0.67</v>
      </c>
      <c r="I60" s="13">
        <f t="shared" si="7"/>
        <v>-1.0000000000000009E-2</v>
      </c>
      <c r="J60" s="13"/>
      <c r="K60" s="13"/>
      <c r="L60" s="13"/>
      <c r="M60" s="13"/>
      <c r="N60" s="13"/>
      <c r="O60" s="13"/>
      <c r="P60" s="13">
        <v>1.6</v>
      </c>
      <c r="Q60" s="13">
        <v>1.58</v>
      </c>
      <c r="R60" s="13">
        <f>ABS(Q60)-ABS(P60)</f>
        <v>-2.0000000000000018E-2</v>
      </c>
      <c r="S60" s="13">
        <v>1.06</v>
      </c>
      <c r="T60" s="13">
        <v>1.08</v>
      </c>
      <c r="U60" s="13">
        <f>ABS(T60)-ABS(S60)</f>
        <v>2.0000000000000018E-2</v>
      </c>
      <c r="V60" s="13"/>
      <c r="W60" s="13"/>
      <c r="X60" s="13"/>
      <c r="Y60" s="13"/>
      <c r="Z60" s="13"/>
    </row>
    <row r="61" spans="1:26" x14ac:dyDescent="0.3">
      <c r="A61" s="11">
        <v>6</v>
      </c>
      <c r="B61" s="11"/>
      <c r="C61" s="11"/>
      <c r="D61" s="13">
        <v>4.29</v>
      </c>
      <c r="E61" s="13">
        <v>4.26</v>
      </c>
      <c r="F61" s="13">
        <f t="shared" si="6"/>
        <v>-3.0000000000000249E-2</v>
      </c>
      <c r="G61" s="13">
        <v>-0.54</v>
      </c>
      <c r="H61" s="13">
        <v>-0.54</v>
      </c>
      <c r="I61" s="13">
        <f t="shared" si="7"/>
        <v>0</v>
      </c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</row>
    <row r="62" spans="1:26" x14ac:dyDescent="0.3">
      <c r="A62" s="14">
        <v>0</v>
      </c>
      <c r="B62" s="14">
        <v>2.68</v>
      </c>
      <c r="C62" s="15">
        <v>120</v>
      </c>
      <c r="D62" s="16"/>
      <c r="E62" s="16"/>
      <c r="F62" s="16"/>
      <c r="G62" s="16"/>
      <c r="H62" s="16"/>
      <c r="I62" s="16"/>
      <c r="J62" s="16">
        <v>0</v>
      </c>
      <c r="K62" s="16">
        <v>0</v>
      </c>
      <c r="L62" s="16">
        <f>ABS(K62)-ABS(J62)</f>
        <v>0</v>
      </c>
      <c r="M62" s="16">
        <v>-0.98</v>
      </c>
      <c r="N62" s="16">
        <v>-0.99</v>
      </c>
      <c r="O62" s="16">
        <f>ABS(N62)-ABS(M62)</f>
        <v>1.0000000000000009E-2</v>
      </c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</row>
    <row r="63" spans="1:26" x14ac:dyDescent="0.3">
      <c r="A63" s="14">
        <v>1</v>
      </c>
      <c r="B63" s="14"/>
      <c r="C63" s="14"/>
      <c r="D63" s="16">
        <v>2.54</v>
      </c>
      <c r="E63" s="16">
        <v>2.5</v>
      </c>
      <c r="F63" s="16">
        <f>ABS(E63)-ABS(D63)</f>
        <v>-4.0000000000000036E-2</v>
      </c>
      <c r="G63" s="16">
        <v>-0.7</v>
      </c>
      <c r="H63" s="16">
        <v>-0.69</v>
      </c>
      <c r="I63" s="16">
        <f>ABS(H63)-ABS(G63)</f>
        <v>-1.0000000000000009E-2</v>
      </c>
      <c r="J63" s="16"/>
      <c r="K63" s="16"/>
      <c r="L63" s="16"/>
      <c r="M63" s="16"/>
      <c r="N63" s="16"/>
      <c r="O63" s="16"/>
      <c r="P63" s="16">
        <v>3.72</v>
      </c>
      <c r="Q63" s="16">
        <v>3.75</v>
      </c>
      <c r="R63" s="16">
        <f>ABS(Q63)-ABS(P63)</f>
        <v>2.9999999999999805E-2</v>
      </c>
      <c r="S63" s="16">
        <v>-0.8</v>
      </c>
      <c r="T63" s="16">
        <v>-0.78</v>
      </c>
      <c r="U63" s="16">
        <f>ABS(T63)-ABS(S63)</f>
        <v>-2.0000000000000018E-2</v>
      </c>
      <c r="V63" s="16"/>
      <c r="W63" s="16"/>
      <c r="X63" s="16"/>
      <c r="Y63" s="16"/>
      <c r="Z63" s="16"/>
    </row>
    <row r="64" spans="1:26" x14ac:dyDescent="0.3">
      <c r="A64" s="14">
        <v>2</v>
      </c>
      <c r="B64" s="14"/>
      <c r="C64" s="14"/>
      <c r="D64" s="16">
        <v>4.67</v>
      </c>
      <c r="E64" s="16">
        <v>4.63</v>
      </c>
      <c r="F64" s="16">
        <f>ABS(E64)-ABS(D64)</f>
        <v>-4.0000000000000036E-2</v>
      </c>
      <c r="G64" s="16">
        <v>-0.11</v>
      </c>
      <c r="H64" s="16">
        <v>-0.12</v>
      </c>
      <c r="I64" s="16">
        <f>ABS(H64)-ABS(G64)</f>
        <v>9.999999999999995E-3</v>
      </c>
      <c r="J64" s="16"/>
      <c r="K64" s="16"/>
      <c r="L64" s="16"/>
      <c r="M64" s="16"/>
      <c r="N64" s="16"/>
      <c r="O64" s="16"/>
      <c r="P64" s="16">
        <v>5.52</v>
      </c>
      <c r="Q64" s="16">
        <v>5.55</v>
      </c>
      <c r="R64" s="16">
        <f>ABS(Q64)-ABS(P64)</f>
        <v>3.0000000000000249E-2</v>
      </c>
      <c r="S64" s="16">
        <v>-0.63</v>
      </c>
      <c r="T64" s="16">
        <v>-0.63</v>
      </c>
      <c r="U64" s="16">
        <f>ABS(T64)-ABS(S64)</f>
        <v>0</v>
      </c>
      <c r="V64" s="16"/>
      <c r="W64" s="16"/>
      <c r="X64" s="16"/>
      <c r="Y64" s="16"/>
      <c r="Z64" s="16"/>
    </row>
    <row r="65" spans="1:26" x14ac:dyDescent="0.3">
      <c r="A65" s="14">
        <v>3</v>
      </c>
      <c r="B65" s="14"/>
      <c r="C65" s="14"/>
      <c r="D65" s="16">
        <v>4.96</v>
      </c>
      <c r="E65" s="16">
        <v>4.9400000000000004</v>
      </c>
      <c r="F65" s="16">
        <f>ABS(E65)-ABS(D65)</f>
        <v>-1.9999999999999574E-2</v>
      </c>
      <c r="G65" s="16">
        <v>0.27</v>
      </c>
      <c r="H65" s="16">
        <v>0.28000000000000003</v>
      </c>
      <c r="I65" s="16">
        <f>ABS(H65)-ABS(G65)</f>
        <v>1.0000000000000009E-2</v>
      </c>
      <c r="J65" s="16"/>
      <c r="K65" s="16"/>
      <c r="L65" s="16"/>
      <c r="M65" s="16"/>
      <c r="N65" s="16"/>
      <c r="O65" s="16"/>
      <c r="P65" s="16">
        <v>5.82</v>
      </c>
      <c r="Q65" s="16">
        <v>5.84</v>
      </c>
      <c r="R65" s="16">
        <f>ABS(Q65)-ABS(P65)</f>
        <v>1.9999999999999574E-2</v>
      </c>
      <c r="S65" s="16">
        <v>-0.3</v>
      </c>
      <c r="T65" s="16">
        <v>-0.31</v>
      </c>
      <c r="U65" s="16">
        <f>ABS(T65)-ABS(S65)</f>
        <v>1.0000000000000009E-2</v>
      </c>
      <c r="V65" s="16"/>
      <c r="W65" s="16"/>
      <c r="X65" s="16"/>
      <c r="Y65" s="16"/>
      <c r="Z65" s="16"/>
    </row>
    <row r="66" spans="1:26" x14ac:dyDescent="0.3">
      <c r="A66" s="14">
        <v>4</v>
      </c>
      <c r="B66" s="14"/>
      <c r="C66" s="14"/>
      <c r="D66" s="16">
        <v>3.03</v>
      </c>
      <c r="E66" s="16">
        <v>3.04</v>
      </c>
      <c r="F66" s="16">
        <f>ABS(E66)-ABS(D66)</f>
        <v>1.0000000000000231E-2</v>
      </c>
      <c r="G66" s="16">
        <v>-0.26</v>
      </c>
      <c r="H66" s="16">
        <v>-0.28000000000000003</v>
      </c>
      <c r="I66" s="16">
        <f>ABS(H66)-ABS(G66)</f>
        <v>2.0000000000000018E-2</v>
      </c>
      <c r="J66" s="16"/>
      <c r="K66" s="16"/>
      <c r="L66" s="16"/>
      <c r="M66" s="16"/>
      <c r="N66" s="16"/>
      <c r="O66" s="16"/>
      <c r="P66" s="16">
        <v>3.83</v>
      </c>
      <c r="Q66" s="16">
        <v>3.79</v>
      </c>
      <c r="R66" s="16">
        <f>ABS(Q66)-ABS(P66)</f>
        <v>-4.0000000000000036E-2</v>
      </c>
      <c r="S66" s="16">
        <v>-0.49</v>
      </c>
      <c r="T66" s="16">
        <v>-0.5</v>
      </c>
      <c r="U66" s="16">
        <f>ABS(T66)-ABS(S66)</f>
        <v>1.0000000000000009E-2</v>
      </c>
      <c r="V66" s="16"/>
      <c r="W66" s="16"/>
      <c r="X66" s="16"/>
      <c r="Y66" s="16"/>
      <c r="Z66" s="16"/>
    </row>
    <row r="67" spans="1:26" x14ac:dyDescent="0.3">
      <c r="A67" s="11">
        <v>0</v>
      </c>
      <c r="B67" s="11">
        <v>2.0699999999999998</v>
      </c>
      <c r="C67" s="12">
        <v>140</v>
      </c>
      <c r="D67" s="13"/>
      <c r="E67" s="13"/>
      <c r="F67" s="13"/>
      <c r="G67" s="13"/>
      <c r="H67" s="13"/>
      <c r="I67" s="13"/>
      <c r="J67" s="13">
        <v>0</v>
      </c>
      <c r="K67" s="13">
        <v>0</v>
      </c>
      <c r="L67" s="13">
        <f>ABS(K67)-ABS(J67)</f>
        <v>0</v>
      </c>
      <c r="M67" s="13">
        <v>-0.37</v>
      </c>
      <c r="N67" s="13">
        <v>-0.36</v>
      </c>
      <c r="O67" s="13">
        <f>ABS(N67)-ABS(M67)</f>
        <v>-1.0000000000000009E-2</v>
      </c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</row>
    <row r="68" spans="1:26" x14ac:dyDescent="0.3">
      <c r="A68" s="11">
        <v>1</v>
      </c>
      <c r="B68" s="11"/>
      <c r="C68" s="11"/>
      <c r="D68" s="13">
        <v>1.71</v>
      </c>
      <c r="E68" s="13">
        <v>1.76</v>
      </c>
      <c r="F68" s="13">
        <f>ABS(E68)-ABS(D68)</f>
        <v>5.0000000000000044E-2</v>
      </c>
      <c r="G68" s="13">
        <v>0.79</v>
      </c>
      <c r="H68" s="13">
        <v>0.81</v>
      </c>
      <c r="I68" s="13">
        <f>ABS(H68)-ABS(G68)</f>
        <v>2.0000000000000018E-2</v>
      </c>
      <c r="J68" s="13"/>
      <c r="K68" s="13"/>
      <c r="L68" s="13"/>
      <c r="M68" s="13"/>
      <c r="N68" s="13"/>
      <c r="O68" s="13"/>
      <c r="P68" s="13">
        <v>2.23</v>
      </c>
      <c r="Q68" s="13">
        <v>2.27</v>
      </c>
      <c r="R68" s="13">
        <f t="shared" ref="R68:R73" si="8">ABS(Q68)-ABS(P68)</f>
        <v>4.0000000000000036E-2</v>
      </c>
      <c r="S68" s="13">
        <v>-0.34</v>
      </c>
      <c r="T68" s="13">
        <v>-0.35</v>
      </c>
      <c r="U68" s="13">
        <f t="shared" ref="U68:U73" si="9">ABS(T68)-ABS(S68)</f>
        <v>9.9999999999999534E-3</v>
      </c>
      <c r="V68" s="13"/>
      <c r="W68" s="13"/>
      <c r="X68" s="13"/>
      <c r="Y68" s="13"/>
      <c r="Z68" s="13"/>
    </row>
    <row r="69" spans="1:26" x14ac:dyDescent="0.3">
      <c r="A69" s="11">
        <v>2</v>
      </c>
      <c r="B69" s="11"/>
      <c r="C69" s="11"/>
      <c r="D69" s="13">
        <v>3.44</v>
      </c>
      <c r="E69" s="13">
        <v>3.46</v>
      </c>
      <c r="F69" s="13">
        <f>ABS(E69)-ABS(D69)</f>
        <v>2.0000000000000018E-2</v>
      </c>
      <c r="G69" s="13">
        <v>0.78</v>
      </c>
      <c r="H69" s="13">
        <v>0.77</v>
      </c>
      <c r="I69" s="13">
        <f>ABS(H69)-ABS(G69)</f>
        <v>-1.0000000000000009E-2</v>
      </c>
      <c r="J69" s="13"/>
      <c r="K69" s="13"/>
      <c r="L69" s="13"/>
      <c r="M69" s="13"/>
      <c r="N69" s="13"/>
      <c r="O69" s="13"/>
      <c r="P69" s="13">
        <v>2.85</v>
      </c>
      <c r="Q69" s="13">
        <v>2.89</v>
      </c>
      <c r="R69" s="13">
        <f t="shared" si="8"/>
        <v>4.0000000000000036E-2</v>
      </c>
      <c r="S69" s="13">
        <v>0.81</v>
      </c>
      <c r="T69" s="13">
        <v>0.79</v>
      </c>
      <c r="U69" s="13">
        <f t="shared" si="9"/>
        <v>-2.0000000000000018E-2</v>
      </c>
      <c r="V69" s="13"/>
      <c r="W69" s="13"/>
      <c r="X69" s="13"/>
      <c r="Y69" s="13"/>
      <c r="Z69" s="13"/>
    </row>
    <row r="70" spans="1:26" x14ac:dyDescent="0.3">
      <c r="A70" s="11">
        <v>3</v>
      </c>
      <c r="B70" s="11"/>
      <c r="C70" s="11"/>
      <c r="D70" s="13">
        <v>3.74</v>
      </c>
      <c r="E70" s="13">
        <v>3.7</v>
      </c>
      <c r="F70" s="13">
        <f>ABS(E70)-ABS(D70)</f>
        <v>-4.0000000000000036E-2</v>
      </c>
      <c r="G70" s="13">
        <v>1.08</v>
      </c>
      <c r="H70" s="13">
        <v>1.07</v>
      </c>
      <c r="I70" s="13">
        <f>ABS(H70)-ABS(G70)</f>
        <v>-1.0000000000000009E-2</v>
      </c>
      <c r="J70" s="13"/>
      <c r="K70" s="13"/>
      <c r="L70" s="13"/>
      <c r="M70" s="13"/>
      <c r="N70" s="13"/>
      <c r="O70" s="13"/>
      <c r="P70" s="13">
        <v>3.34</v>
      </c>
      <c r="Q70" s="13">
        <v>3.37</v>
      </c>
      <c r="R70" s="13">
        <f t="shared" si="8"/>
        <v>3.0000000000000249E-2</v>
      </c>
      <c r="S70" s="13">
        <v>0.83</v>
      </c>
      <c r="T70" s="13">
        <v>0.84</v>
      </c>
      <c r="U70" s="13">
        <f t="shared" si="9"/>
        <v>1.0000000000000009E-2</v>
      </c>
      <c r="V70" s="13"/>
      <c r="W70" s="13"/>
      <c r="X70" s="13"/>
      <c r="Y70" s="13"/>
      <c r="Z70" s="13"/>
    </row>
    <row r="71" spans="1:26" x14ac:dyDescent="0.3">
      <c r="A71" s="11">
        <v>4</v>
      </c>
      <c r="B71" s="11"/>
      <c r="C71" s="11"/>
      <c r="D71" s="13">
        <v>1.74</v>
      </c>
      <c r="E71" s="13">
        <v>1.77</v>
      </c>
      <c r="F71" s="13">
        <f>ABS(E71)-ABS(D71)</f>
        <v>3.0000000000000027E-2</v>
      </c>
      <c r="G71" s="13">
        <v>1.0900000000000001</v>
      </c>
      <c r="H71" s="13">
        <v>1.1100000000000001</v>
      </c>
      <c r="I71" s="13">
        <f>ABS(H71)-ABS(G71)</f>
        <v>2.0000000000000018E-2</v>
      </c>
      <c r="J71" s="13"/>
      <c r="K71" s="13"/>
      <c r="L71" s="13"/>
      <c r="M71" s="13"/>
      <c r="N71" s="13"/>
      <c r="O71" s="13"/>
      <c r="P71" s="13">
        <v>3.64</v>
      </c>
      <c r="Q71" s="13">
        <v>3.68</v>
      </c>
      <c r="R71" s="13">
        <f t="shared" si="8"/>
        <v>4.0000000000000036E-2</v>
      </c>
      <c r="S71" s="13">
        <v>1.1499999999999999</v>
      </c>
      <c r="T71" s="13">
        <v>1.1499999999999999</v>
      </c>
      <c r="U71" s="13">
        <f t="shared" si="9"/>
        <v>0</v>
      </c>
      <c r="V71" s="13"/>
      <c r="W71" s="13"/>
      <c r="X71" s="13"/>
      <c r="Y71" s="13"/>
      <c r="Z71" s="13"/>
    </row>
    <row r="72" spans="1:26" x14ac:dyDescent="0.3">
      <c r="A72" s="11">
        <v>5</v>
      </c>
      <c r="B72" s="11"/>
      <c r="C72" s="11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>
        <v>2.85</v>
      </c>
      <c r="Q72" s="13">
        <v>2.89</v>
      </c>
      <c r="R72" s="13">
        <f t="shared" si="8"/>
        <v>4.0000000000000036E-2</v>
      </c>
      <c r="S72" s="13">
        <v>1.1100000000000001</v>
      </c>
      <c r="T72" s="13">
        <v>1.1000000000000001</v>
      </c>
      <c r="U72" s="13">
        <f t="shared" si="9"/>
        <v>-1.0000000000000009E-2</v>
      </c>
      <c r="V72" s="13"/>
      <c r="W72" s="13"/>
      <c r="X72" s="13"/>
      <c r="Y72" s="13"/>
      <c r="Z72" s="13"/>
    </row>
    <row r="73" spans="1:26" x14ac:dyDescent="0.3">
      <c r="A73" s="11">
        <v>6</v>
      </c>
      <c r="B73" s="11"/>
      <c r="C73" s="11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>
        <v>2.27</v>
      </c>
      <c r="Q73" s="13">
        <v>2.27</v>
      </c>
      <c r="R73" s="13">
        <f t="shared" si="8"/>
        <v>0</v>
      </c>
      <c r="S73" s="13">
        <v>0.05</v>
      </c>
      <c r="T73" s="13">
        <v>0.05</v>
      </c>
      <c r="U73" s="13">
        <f t="shared" si="9"/>
        <v>0</v>
      </c>
      <c r="V73" s="13"/>
      <c r="W73" s="13"/>
      <c r="X73" s="13"/>
      <c r="Y73" s="13"/>
      <c r="Z73" s="13"/>
    </row>
    <row r="74" spans="1:26" x14ac:dyDescent="0.3">
      <c r="A74" s="14">
        <v>0</v>
      </c>
      <c r="B74" s="14">
        <v>1.18</v>
      </c>
      <c r="C74" s="15">
        <v>160</v>
      </c>
      <c r="D74" s="16"/>
      <c r="E74" s="16"/>
      <c r="F74" s="16"/>
      <c r="G74" s="16"/>
      <c r="H74" s="16"/>
      <c r="I74" s="16"/>
      <c r="J74" s="16">
        <v>0</v>
      </c>
      <c r="K74" s="16">
        <v>0</v>
      </c>
      <c r="L74" s="16">
        <f>ABS(K74)-ABS(J74)</f>
        <v>0</v>
      </c>
      <c r="M74" s="16">
        <v>0.52</v>
      </c>
      <c r="N74" s="16">
        <v>0.52</v>
      </c>
      <c r="O74" s="16">
        <f>ABS(N74)-ABS(M74)</f>
        <v>0</v>
      </c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spans="1:26" x14ac:dyDescent="0.3">
      <c r="A75" s="14">
        <v>1</v>
      </c>
      <c r="B75" s="14"/>
      <c r="C75" s="14"/>
      <c r="D75" s="16">
        <v>2.64</v>
      </c>
      <c r="E75" s="16">
        <v>2.64</v>
      </c>
      <c r="F75" s="16">
        <f>ABS(E75)-ABS(D75)</f>
        <v>0</v>
      </c>
      <c r="G75" s="16">
        <v>0.57999999999999996</v>
      </c>
      <c r="H75" s="16">
        <v>0.56000000000000005</v>
      </c>
      <c r="I75" s="16">
        <f>ABS(H75)-ABS(G75)</f>
        <v>-1.9999999999999907E-2</v>
      </c>
      <c r="J75" s="16"/>
      <c r="K75" s="16"/>
      <c r="L75" s="16"/>
      <c r="M75" s="16"/>
      <c r="N75" s="16"/>
      <c r="O75" s="16"/>
      <c r="P75" s="16">
        <v>2.81</v>
      </c>
      <c r="Q75" s="16">
        <v>2.82</v>
      </c>
      <c r="R75" s="16">
        <f t="shared" ref="R75:R80" si="10">ABS(Q75)-ABS(P75)</f>
        <v>9.9999999999997868E-3</v>
      </c>
      <c r="S75" s="16">
        <v>0.51</v>
      </c>
      <c r="T75" s="16">
        <v>0.52</v>
      </c>
      <c r="U75" s="16">
        <f t="shared" ref="U75:U80" si="11">ABS(T75)-ABS(S75)</f>
        <v>1.0000000000000009E-2</v>
      </c>
      <c r="V75" s="16"/>
      <c r="W75" s="16"/>
      <c r="X75" s="16"/>
      <c r="Y75" s="16"/>
      <c r="Z75" s="16"/>
    </row>
    <row r="76" spans="1:26" x14ac:dyDescent="0.3">
      <c r="A76" s="14">
        <v>2</v>
      </c>
      <c r="B76" s="14"/>
      <c r="C76" s="14"/>
      <c r="D76" s="16">
        <v>3.78</v>
      </c>
      <c r="E76" s="16">
        <v>3.8</v>
      </c>
      <c r="F76" s="16">
        <f>ABS(E76)-ABS(D76)</f>
        <v>2.0000000000000018E-2</v>
      </c>
      <c r="G76" s="16">
        <v>0.56000000000000005</v>
      </c>
      <c r="H76" s="16">
        <v>0.56999999999999995</v>
      </c>
      <c r="I76" s="16">
        <f>ABS(H76)-ABS(G76)</f>
        <v>9.9999999999998979E-3</v>
      </c>
      <c r="J76" s="16"/>
      <c r="K76" s="16"/>
      <c r="L76" s="16"/>
      <c r="M76" s="16"/>
      <c r="N76" s="16"/>
      <c r="O76" s="16"/>
      <c r="P76" s="16">
        <v>3.48</v>
      </c>
      <c r="Q76" s="16">
        <v>3.46</v>
      </c>
      <c r="R76" s="16">
        <f t="shared" si="10"/>
        <v>-2.0000000000000018E-2</v>
      </c>
      <c r="S76" s="16">
        <v>-0.28999999999999998</v>
      </c>
      <c r="T76" s="16">
        <v>-0.3</v>
      </c>
      <c r="U76" s="16">
        <f t="shared" si="11"/>
        <v>1.0000000000000009E-2</v>
      </c>
      <c r="V76" s="16"/>
      <c r="W76" s="16"/>
      <c r="X76" s="16"/>
      <c r="Y76" s="16"/>
      <c r="Z76" s="16"/>
    </row>
    <row r="77" spans="1:26" x14ac:dyDescent="0.3">
      <c r="A77" s="14">
        <v>3</v>
      </c>
      <c r="B77" s="14"/>
      <c r="C77" s="14"/>
      <c r="D77" s="16">
        <v>4.08</v>
      </c>
      <c r="E77" s="16">
        <v>4.08</v>
      </c>
      <c r="F77" s="16">
        <f>ABS(E77)-ABS(D77)</f>
        <v>0</v>
      </c>
      <c r="G77" s="16">
        <v>0.86</v>
      </c>
      <c r="H77" s="16">
        <v>0.84</v>
      </c>
      <c r="I77" s="16">
        <f>ABS(H77)-ABS(G77)</f>
        <v>-2.0000000000000018E-2</v>
      </c>
      <c r="J77" s="16"/>
      <c r="K77" s="16"/>
      <c r="L77" s="16"/>
      <c r="M77" s="16"/>
      <c r="N77" s="16"/>
      <c r="O77" s="16"/>
      <c r="P77" s="16">
        <v>5.03</v>
      </c>
      <c r="Q77" s="16">
        <v>5.04</v>
      </c>
      <c r="R77" s="16">
        <f t="shared" si="10"/>
        <v>9.9999999999997868E-3</v>
      </c>
      <c r="S77" s="16">
        <v>-0.28000000000000003</v>
      </c>
      <c r="T77" s="16">
        <v>-0.28999999999999998</v>
      </c>
      <c r="U77" s="16">
        <f t="shared" si="11"/>
        <v>9.9999999999999534E-3</v>
      </c>
      <c r="V77" s="16"/>
      <c r="W77" s="16"/>
      <c r="X77" s="16"/>
      <c r="Y77" s="16"/>
      <c r="Z77" s="16"/>
    </row>
    <row r="78" spans="1:26" x14ac:dyDescent="0.3">
      <c r="A78" s="14">
        <v>4</v>
      </c>
      <c r="B78" s="14"/>
      <c r="C78" s="14"/>
      <c r="D78" s="16">
        <v>2.64</v>
      </c>
      <c r="E78" s="16">
        <v>2.66</v>
      </c>
      <c r="F78" s="16">
        <f>ABS(E78)-ABS(D78)</f>
        <v>2.0000000000000018E-2</v>
      </c>
      <c r="G78" s="16">
        <v>0.88</v>
      </c>
      <c r="H78" s="16">
        <v>0.86</v>
      </c>
      <c r="I78" s="16">
        <f>ABS(H78)-ABS(G78)</f>
        <v>-2.0000000000000018E-2</v>
      </c>
      <c r="J78" s="16"/>
      <c r="K78" s="16"/>
      <c r="L78" s="16"/>
      <c r="M78" s="16"/>
      <c r="N78" s="16"/>
      <c r="O78" s="16"/>
      <c r="P78" s="16">
        <v>5.33</v>
      </c>
      <c r="Q78" s="16">
        <v>5.33</v>
      </c>
      <c r="R78" s="16">
        <f t="shared" si="10"/>
        <v>0</v>
      </c>
      <c r="S78" s="16">
        <v>0.02</v>
      </c>
      <c r="T78" s="16">
        <v>0.03</v>
      </c>
      <c r="U78" s="16">
        <f t="shared" si="11"/>
        <v>9.9999999999999985E-3</v>
      </c>
      <c r="V78" s="16"/>
      <c r="W78" s="16"/>
      <c r="X78" s="16"/>
      <c r="Y78" s="16"/>
      <c r="Z78" s="16"/>
    </row>
    <row r="79" spans="1:26" x14ac:dyDescent="0.3">
      <c r="A79" s="14">
        <v>5</v>
      </c>
      <c r="B79" s="14"/>
      <c r="C79" s="14"/>
      <c r="D79" s="16">
        <v>2.08</v>
      </c>
      <c r="E79" s="16">
        <v>2.13</v>
      </c>
      <c r="F79" s="16">
        <f>ABS(E79)-ABS(D79)</f>
        <v>4.9999999999999822E-2</v>
      </c>
      <c r="G79" s="16">
        <v>0.87</v>
      </c>
      <c r="H79" s="16">
        <v>0.88</v>
      </c>
      <c r="I79" s="16">
        <f>ABS(H79)-ABS(G79)</f>
        <v>1.0000000000000009E-2</v>
      </c>
      <c r="J79" s="16"/>
      <c r="K79" s="16"/>
      <c r="L79" s="16"/>
      <c r="M79" s="16"/>
      <c r="N79" s="16"/>
      <c r="O79" s="16"/>
      <c r="P79" s="16">
        <v>3.48</v>
      </c>
      <c r="Q79" s="16">
        <v>3.5</v>
      </c>
      <c r="R79" s="16">
        <f t="shared" si="10"/>
        <v>2.0000000000000018E-2</v>
      </c>
      <c r="S79" s="16">
        <v>0.01</v>
      </c>
      <c r="T79" s="16">
        <v>0</v>
      </c>
      <c r="U79" s="16">
        <f t="shared" si="11"/>
        <v>-0.01</v>
      </c>
      <c r="V79" s="16"/>
      <c r="W79" s="16"/>
      <c r="X79" s="16"/>
      <c r="Y79" s="16"/>
      <c r="Z79" s="16"/>
    </row>
    <row r="80" spans="1:26" x14ac:dyDescent="0.3">
      <c r="A80" s="14">
        <v>6</v>
      </c>
      <c r="B80" s="14"/>
      <c r="C80" s="14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>
        <v>3.38</v>
      </c>
      <c r="Q80" s="16">
        <v>3.4</v>
      </c>
      <c r="R80" s="16">
        <f t="shared" si="10"/>
        <v>2.0000000000000018E-2</v>
      </c>
      <c r="S80" s="16">
        <v>0.12</v>
      </c>
      <c r="T80" s="16">
        <v>0.14000000000000001</v>
      </c>
      <c r="U80" s="16">
        <f t="shared" si="11"/>
        <v>2.0000000000000018E-2</v>
      </c>
      <c r="V80" s="16"/>
      <c r="W80" s="16"/>
      <c r="X80" s="16"/>
      <c r="Y80" s="16"/>
      <c r="Z80" s="16"/>
    </row>
    <row r="81" spans="1:26" x14ac:dyDescent="0.3">
      <c r="A81" s="11">
        <v>0</v>
      </c>
      <c r="B81" s="11">
        <v>0.73</v>
      </c>
      <c r="C81" s="12">
        <v>180</v>
      </c>
      <c r="D81" s="13"/>
      <c r="E81" s="13"/>
      <c r="F81" s="13"/>
      <c r="G81" s="13"/>
      <c r="H81" s="13"/>
      <c r="I81" s="13"/>
      <c r="J81" s="13">
        <v>0</v>
      </c>
      <c r="K81" s="13">
        <v>0</v>
      </c>
      <c r="L81" s="13">
        <f>ABS(K81)-ABS(J81)</f>
        <v>0</v>
      </c>
      <c r="M81" s="13">
        <v>0.97</v>
      </c>
      <c r="N81" s="13">
        <v>0.96</v>
      </c>
      <c r="O81" s="13">
        <f>ABS(N81)-ABS(M81)</f>
        <v>-1.0000000000000009E-2</v>
      </c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</row>
    <row r="82" spans="1:26" x14ac:dyDescent="0.3">
      <c r="A82" s="11">
        <v>1</v>
      </c>
      <c r="B82" s="11"/>
      <c r="C82" s="11"/>
      <c r="D82" s="13">
        <v>2.93</v>
      </c>
      <c r="E82" s="13">
        <v>2.96</v>
      </c>
      <c r="F82" s="13">
        <f>ABS(E82)-ABS(D82)</f>
        <v>2.9999999999999805E-2</v>
      </c>
      <c r="G82" s="13">
        <v>0.98</v>
      </c>
      <c r="H82" s="13">
        <v>0.99</v>
      </c>
      <c r="I82" s="13">
        <f>ABS(H82)-ABS(G82)</f>
        <v>1.0000000000000009E-2</v>
      </c>
      <c r="J82" s="13"/>
      <c r="K82" s="13"/>
      <c r="L82" s="13"/>
      <c r="M82" s="13"/>
      <c r="N82" s="13"/>
      <c r="O82" s="13"/>
      <c r="P82" s="13">
        <v>1</v>
      </c>
      <c r="Q82" s="13">
        <v>0.97</v>
      </c>
      <c r="R82" s="13">
        <f t="shared" ref="R82:R87" si="12">ABS(Q82)-ABS(P82)</f>
        <v>-3.0000000000000027E-2</v>
      </c>
      <c r="S82" s="13">
        <v>-0.56999999999999995</v>
      </c>
      <c r="T82" s="13">
        <v>-0.56000000000000005</v>
      </c>
      <c r="U82" s="13">
        <f t="shared" ref="U82:U87" si="13">ABS(T82)-ABS(S82)</f>
        <v>-9.9999999999998979E-3</v>
      </c>
      <c r="V82" s="13"/>
      <c r="W82" s="13"/>
      <c r="X82" s="13"/>
      <c r="Y82" s="13"/>
      <c r="Z82" s="13"/>
    </row>
    <row r="83" spans="1:26" x14ac:dyDescent="0.3">
      <c r="A83" s="11">
        <v>2</v>
      </c>
      <c r="B83" s="11"/>
      <c r="C83" s="11"/>
      <c r="D83" s="13">
        <v>3.15</v>
      </c>
      <c r="E83" s="13">
        <v>3.2</v>
      </c>
      <c r="F83" s="13">
        <f>ABS(E83)-ABS(D83)</f>
        <v>5.0000000000000266E-2</v>
      </c>
      <c r="G83" s="13">
        <v>0.98</v>
      </c>
      <c r="H83" s="13">
        <v>0.98</v>
      </c>
      <c r="I83" s="13">
        <f>ABS(H83)-ABS(G83)</f>
        <v>0</v>
      </c>
      <c r="J83" s="13"/>
      <c r="K83" s="13"/>
      <c r="L83" s="13"/>
      <c r="M83" s="13"/>
      <c r="N83" s="13"/>
      <c r="O83" s="13"/>
      <c r="P83" s="13">
        <v>4.93</v>
      </c>
      <c r="Q83" s="13">
        <v>4.9800000000000004</v>
      </c>
      <c r="R83" s="13">
        <f t="shared" si="12"/>
        <v>5.0000000000000711E-2</v>
      </c>
      <c r="S83" s="13">
        <v>-0.57999999999999996</v>
      </c>
      <c r="T83" s="13">
        <v>-0.56999999999999995</v>
      </c>
      <c r="U83" s="13">
        <f t="shared" si="13"/>
        <v>-1.0000000000000009E-2</v>
      </c>
      <c r="V83" s="13"/>
      <c r="W83" s="13"/>
      <c r="X83" s="13"/>
      <c r="Y83" s="13"/>
      <c r="Z83" s="13"/>
    </row>
    <row r="84" spans="1:26" x14ac:dyDescent="0.3">
      <c r="A84" s="11">
        <v>3</v>
      </c>
      <c r="B84" s="11"/>
      <c r="C84" s="11"/>
      <c r="D84" s="13">
        <v>3.45</v>
      </c>
      <c r="E84" s="13">
        <v>3.49</v>
      </c>
      <c r="F84" s="13">
        <f>ABS(E84)-ABS(D84)</f>
        <v>4.0000000000000036E-2</v>
      </c>
      <c r="G84" s="13">
        <v>1.28</v>
      </c>
      <c r="H84" s="13">
        <v>1.28</v>
      </c>
      <c r="I84" s="13">
        <f>ABS(H84)-ABS(G84)</f>
        <v>0</v>
      </c>
      <c r="J84" s="13"/>
      <c r="K84" s="13"/>
      <c r="L84" s="13"/>
      <c r="M84" s="13"/>
      <c r="N84" s="13"/>
      <c r="O84" s="13"/>
      <c r="P84" s="13">
        <v>5.49</v>
      </c>
      <c r="Q84" s="13">
        <v>5.5</v>
      </c>
      <c r="R84" s="13">
        <f t="shared" si="12"/>
        <v>9.9999999999997868E-3</v>
      </c>
      <c r="S84" s="13">
        <v>-0.57999999999999996</v>
      </c>
      <c r="T84" s="13">
        <v>-0.57999999999999996</v>
      </c>
      <c r="U84" s="13">
        <f t="shared" si="13"/>
        <v>0</v>
      </c>
      <c r="V84" s="13"/>
      <c r="W84" s="13"/>
      <c r="X84" s="13"/>
      <c r="Y84" s="13"/>
      <c r="Z84" s="13"/>
    </row>
    <row r="85" spans="1:26" x14ac:dyDescent="0.3">
      <c r="A85" s="11">
        <v>4</v>
      </c>
      <c r="B85" s="11"/>
      <c r="C85" s="11"/>
      <c r="D85" s="13">
        <v>2.93</v>
      </c>
      <c r="E85" s="13">
        <v>2.9</v>
      </c>
      <c r="F85" s="13">
        <f>ABS(E85)-ABS(D85)</f>
        <v>-3.0000000000000249E-2</v>
      </c>
      <c r="G85" s="13">
        <v>1.28</v>
      </c>
      <c r="H85" s="13">
        <v>1.28</v>
      </c>
      <c r="I85" s="13">
        <f>ABS(H85)-ABS(G85)</f>
        <v>0</v>
      </c>
      <c r="J85" s="13"/>
      <c r="K85" s="13"/>
      <c r="L85" s="13"/>
      <c r="M85" s="13"/>
      <c r="N85" s="13"/>
      <c r="O85" s="13"/>
      <c r="P85" s="13">
        <v>5.79</v>
      </c>
      <c r="Q85" s="13">
        <v>5.77</v>
      </c>
      <c r="R85" s="13">
        <f t="shared" si="12"/>
        <v>-2.0000000000000462E-2</v>
      </c>
      <c r="S85" s="13">
        <v>-0.28000000000000003</v>
      </c>
      <c r="T85" s="13">
        <v>-0.27</v>
      </c>
      <c r="U85" s="13">
        <f t="shared" si="13"/>
        <v>-1.0000000000000009E-2</v>
      </c>
      <c r="V85" s="13"/>
      <c r="W85" s="13"/>
      <c r="X85" s="13"/>
      <c r="Y85" s="13"/>
      <c r="Z85" s="13"/>
    </row>
    <row r="86" spans="1:26" x14ac:dyDescent="0.3">
      <c r="A86" s="11">
        <v>5</v>
      </c>
      <c r="B86" s="11"/>
      <c r="C86" s="11"/>
      <c r="D86" s="13">
        <v>1.45</v>
      </c>
      <c r="E86" s="13">
        <v>1.42</v>
      </c>
      <c r="F86" s="13">
        <f>ABS(E86)-ABS(D86)</f>
        <v>-3.0000000000000027E-2</v>
      </c>
      <c r="G86" s="13">
        <v>1.27</v>
      </c>
      <c r="H86" s="13">
        <v>1.29</v>
      </c>
      <c r="I86" s="13">
        <f>ABS(H86)-ABS(G86)</f>
        <v>2.0000000000000018E-2</v>
      </c>
      <c r="J86" s="13"/>
      <c r="K86" s="13"/>
      <c r="L86" s="13"/>
      <c r="M86" s="13"/>
      <c r="N86" s="13"/>
      <c r="O86" s="13"/>
      <c r="P86" s="13">
        <v>4.93</v>
      </c>
      <c r="Q86" s="13">
        <v>4.9000000000000004</v>
      </c>
      <c r="R86" s="13">
        <f t="shared" si="12"/>
        <v>-2.9999999999999361E-2</v>
      </c>
      <c r="S86" s="13">
        <v>-0.28000000000000003</v>
      </c>
      <c r="T86" s="13">
        <v>-0.27</v>
      </c>
      <c r="U86" s="13">
        <f t="shared" si="13"/>
        <v>-1.0000000000000009E-2</v>
      </c>
      <c r="V86" s="13"/>
      <c r="W86" s="13"/>
      <c r="X86" s="13"/>
      <c r="Y86" s="13"/>
      <c r="Z86" s="13"/>
    </row>
    <row r="87" spans="1:26" x14ac:dyDescent="0.3">
      <c r="A87" s="11">
        <v>6</v>
      </c>
      <c r="B87" s="11"/>
      <c r="C87" s="11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>
        <v>3.79</v>
      </c>
      <c r="Q87" s="13">
        <v>3.8</v>
      </c>
      <c r="R87" s="13">
        <f t="shared" si="12"/>
        <v>9.9999999999997868E-3</v>
      </c>
      <c r="S87" s="13">
        <v>-0.28000000000000003</v>
      </c>
      <c r="T87" s="13">
        <v>-0.28999999999999998</v>
      </c>
      <c r="U87" s="13">
        <f t="shared" si="13"/>
        <v>9.9999999999999534E-3</v>
      </c>
      <c r="V87" s="13"/>
      <c r="W87" s="13"/>
      <c r="X87" s="13"/>
      <c r="Y87" s="13"/>
      <c r="Z87" s="13"/>
    </row>
    <row r="88" spans="1:26" x14ac:dyDescent="0.3">
      <c r="A88" s="14">
        <v>0</v>
      </c>
      <c r="B88" s="14">
        <v>0.92</v>
      </c>
      <c r="C88" s="15">
        <v>200</v>
      </c>
      <c r="D88" s="16"/>
      <c r="E88" s="16"/>
      <c r="F88" s="16"/>
      <c r="G88" s="16"/>
      <c r="H88" s="16"/>
      <c r="I88" s="16"/>
      <c r="J88" s="16">
        <v>0</v>
      </c>
      <c r="K88" s="16">
        <v>0</v>
      </c>
      <c r="L88" s="16">
        <f>ABS(K88)-ABS(J88)</f>
        <v>0</v>
      </c>
      <c r="M88" s="16">
        <v>0.78</v>
      </c>
      <c r="N88" s="16">
        <v>0.79</v>
      </c>
      <c r="O88" s="16">
        <f>ABS(N88)-ABS(M88)</f>
        <v>1.0000000000000009E-2</v>
      </c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</row>
    <row r="89" spans="1:26" x14ac:dyDescent="0.3">
      <c r="A89" s="14">
        <v>1</v>
      </c>
      <c r="B89" s="14"/>
      <c r="C89" s="14"/>
      <c r="D89" s="16">
        <v>3.16</v>
      </c>
      <c r="E89" s="16">
        <v>3.2</v>
      </c>
      <c r="F89" s="16">
        <f>ABS(E89)-ABS(D89)</f>
        <v>4.0000000000000036E-2</v>
      </c>
      <c r="G89" s="16">
        <v>0.67</v>
      </c>
      <c r="H89" s="16">
        <v>0.65</v>
      </c>
      <c r="I89" s="16">
        <f>ABS(H89)-ABS(G89)</f>
        <v>-2.0000000000000018E-2</v>
      </c>
      <c r="J89" s="16"/>
      <c r="K89" s="16"/>
      <c r="L89" s="16"/>
      <c r="M89" s="16"/>
      <c r="N89" s="16"/>
      <c r="O89" s="16"/>
      <c r="P89" s="16">
        <v>3.13</v>
      </c>
      <c r="Q89" s="16">
        <v>3.09</v>
      </c>
      <c r="R89" s="16">
        <f t="shared" ref="R89:R94" si="14">ABS(Q89)-ABS(P89)</f>
        <v>-4.0000000000000036E-2</v>
      </c>
      <c r="S89" s="16">
        <v>0.75</v>
      </c>
      <c r="T89" s="16">
        <v>0.76</v>
      </c>
      <c r="U89" s="16">
        <f t="shared" ref="U89:U94" si="15">ABS(T89)-ABS(S89)</f>
        <v>1.0000000000000009E-2</v>
      </c>
      <c r="V89" s="16"/>
      <c r="W89" s="16"/>
      <c r="X89" s="16"/>
      <c r="Y89" s="16"/>
      <c r="Z89" s="16"/>
    </row>
    <row r="90" spans="1:26" x14ac:dyDescent="0.3">
      <c r="A90" s="14">
        <v>2</v>
      </c>
      <c r="B90" s="14"/>
      <c r="C90" s="14"/>
      <c r="D90" s="16">
        <v>3.61</v>
      </c>
      <c r="E90" s="16">
        <v>3.59</v>
      </c>
      <c r="F90" s="16">
        <f>ABS(E90)-ABS(D90)</f>
        <v>-2.0000000000000018E-2</v>
      </c>
      <c r="G90" s="16">
        <v>0.67</v>
      </c>
      <c r="H90" s="16">
        <v>0.67</v>
      </c>
      <c r="I90" s="16">
        <f>ABS(H90)-ABS(G90)</f>
        <v>0</v>
      </c>
      <c r="J90" s="16"/>
      <c r="K90" s="16"/>
      <c r="L90" s="16"/>
      <c r="M90" s="16"/>
      <c r="N90" s="16"/>
      <c r="O90" s="16"/>
      <c r="P90" s="16">
        <v>4.5</v>
      </c>
      <c r="Q90" s="16">
        <v>4.5199999999999996</v>
      </c>
      <c r="R90" s="16">
        <f t="shared" si="14"/>
        <v>1.9999999999999574E-2</v>
      </c>
      <c r="S90" s="16">
        <v>-0.6</v>
      </c>
      <c r="T90" s="16">
        <v>-0.59</v>
      </c>
      <c r="U90" s="16">
        <f t="shared" si="15"/>
        <v>-1.0000000000000009E-2</v>
      </c>
      <c r="V90" s="16"/>
      <c r="W90" s="16"/>
      <c r="X90" s="16"/>
      <c r="Y90" s="16"/>
      <c r="Z90" s="16"/>
    </row>
    <row r="91" spans="1:26" x14ac:dyDescent="0.3">
      <c r="A91" s="14">
        <v>3</v>
      </c>
      <c r="B91" s="14"/>
      <c r="C91" s="14"/>
      <c r="D91" s="16">
        <v>3.91</v>
      </c>
      <c r="E91" s="16">
        <v>3.89</v>
      </c>
      <c r="F91" s="16">
        <f>ABS(E91)-ABS(D91)</f>
        <v>-2.0000000000000018E-2</v>
      </c>
      <c r="G91" s="16">
        <v>0.97</v>
      </c>
      <c r="H91" s="16">
        <v>0.96</v>
      </c>
      <c r="I91" s="16">
        <f>ABS(H91)-ABS(G91)</f>
        <v>-1.0000000000000009E-2</v>
      </c>
      <c r="J91" s="16"/>
      <c r="K91" s="16"/>
      <c r="L91" s="16"/>
      <c r="M91" s="16"/>
      <c r="N91" s="16"/>
      <c r="O91" s="16"/>
      <c r="P91" s="16">
        <v>5.52</v>
      </c>
      <c r="Q91" s="16">
        <v>5.51</v>
      </c>
      <c r="R91" s="16">
        <f t="shared" si="14"/>
        <v>-9.9999999999997868E-3</v>
      </c>
      <c r="S91" s="16">
        <v>-0.6</v>
      </c>
      <c r="T91" s="16">
        <v>-0.59</v>
      </c>
      <c r="U91" s="16">
        <f t="shared" si="15"/>
        <v>-1.0000000000000009E-2</v>
      </c>
      <c r="V91" s="16"/>
      <c r="W91" s="16"/>
      <c r="X91" s="16"/>
      <c r="Y91" s="16"/>
      <c r="Z91" s="16"/>
    </row>
    <row r="92" spans="1:26" x14ac:dyDescent="0.3">
      <c r="A92" s="14">
        <v>4</v>
      </c>
      <c r="B92" s="14"/>
      <c r="C92" s="14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>
        <v>5.82</v>
      </c>
      <c r="Q92" s="16">
        <v>5.79</v>
      </c>
      <c r="R92" s="16">
        <f t="shared" si="14"/>
        <v>-3.0000000000000249E-2</v>
      </c>
      <c r="S92" s="16">
        <v>-0.3</v>
      </c>
      <c r="T92" s="16">
        <v>-0.28000000000000003</v>
      </c>
      <c r="U92" s="16">
        <f t="shared" si="15"/>
        <v>-1.9999999999999962E-2</v>
      </c>
      <c r="V92" s="16"/>
      <c r="W92" s="16"/>
      <c r="X92" s="16"/>
      <c r="Y92" s="16"/>
      <c r="Z92" s="16"/>
    </row>
    <row r="93" spans="1:26" x14ac:dyDescent="0.3">
      <c r="A93" s="14">
        <v>5</v>
      </c>
      <c r="B93" s="14"/>
      <c r="C93" s="14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>
        <v>4.5</v>
      </c>
      <c r="Q93" s="16">
        <v>4.4800000000000004</v>
      </c>
      <c r="R93" s="16">
        <f t="shared" si="14"/>
        <v>-1.9999999999999574E-2</v>
      </c>
      <c r="S93" s="16">
        <v>-0.3</v>
      </c>
      <c r="T93" s="16">
        <v>-0.32</v>
      </c>
      <c r="U93" s="16">
        <f t="shared" si="15"/>
        <v>2.0000000000000018E-2</v>
      </c>
      <c r="V93" s="16"/>
      <c r="W93" s="16"/>
      <c r="X93" s="16"/>
      <c r="Y93" s="16"/>
      <c r="Z93" s="16"/>
    </row>
    <row r="94" spans="1:26" x14ac:dyDescent="0.3">
      <c r="A94" s="14">
        <v>6</v>
      </c>
      <c r="B94" s="14"/>
      <c r="C94" s="14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>
        <v>4.01</v>
      </c>
      <c r="Q94" s="16">
        <v>3.99</v>
      </c>
      <c r="R94" s="16">
        <f t="shared" si="14"/>
        <v>-1.9999999999999574E-2</v>
      </c>
      <c r="S94" s="16">
        <v>0.18</v>
      </c>
      <c r="T94" s="16">
        <v>0.19</v>
      </c>
      <c r="U94" s="16">
        <f t="shared" si="15"/>
        <v>1.0000000000000009E-2</v>
      </c>
      <c r="V94" s="16"/>
      <c r="W94" s="16"/>
      <c r="X94" s="16"/>
      <c r="Y94" s="16"/>
      <c r="Z94" s="16"/>
    </row>
    <row r="95" spans="1:26" x14ac:dyDescent="0.3">
      <c r="A95" s="11">
        <v>0</v>
      </c>
      <c r="B95" s="11">
        <v>0.96</v>
      </c>
      <c r="C95" s="12">
        <v>220</v>
      </c>
      <c r="D95" s="13"/>
      <c r="E95" s="13"/>
      <c r="F95" s="13"/>
      <c r="G95" s="13"/>
      <c r="H95" s="13"/>
      <c r="I95" s="13"/>
      <c r="J95" s="13">
        <v>0</v>
      </c>
      <c r="K95" s="13">
        <v>0</v>
      </c>
      <c r="L95" s="13">
        <f>ABS(K95)-ABS(J95)</f>
        <v>0</v>
      </c>
      <c r="M95" s="13">
        <v>0.74</v>
      </c>
      <c r="N95" s="13">
        <v>0.75</v>
      </c>
      <c r="O95" s="13">
        <f>ABS(N95)-ABS(M95)</f>
        <v>1.0000000000000009E-2</v>
      </c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</row>
    <row r="96" spans="1:26" x14ac:dyDescent="0.3">
      <c r="A96" s="11">
        <v>1</v>
      </c>
      <c r="B96" s="11"/>
      <c r="C96" s="11"/>
      <c r="D96" s="13">
        <v>3.68</v>
      </c>
      <c r="E96" s="13">
        <v>3.7</v>
      </c>
      <c r="F96" s="13">
        <f t="shared" ref="F96:F101" si="16">ABS(E96)-ABS(D96)</f>
        <v>2.0000000000000018E-2</v>
      </c>
      <c r="G96" s="13">
        <v>0.73</v>
      </c>
      <c r="H96" s="13">
        <v>0.72</v>
      </c>
      <c r="I96" s="13">
        <f t="shared" ref="I96:I101" si="17">ABS(H96)-ABS(G96)</f>
        <v>-1.0000000000000009E-2</v>
      </c>
      <c r="J96" s="13"/>
      <c r="K96" s="13"/>
      <c r="L96" s="13"/>
      <c r="M96" s="13"/>
      <c r="N96" s="13"/>
      <c r="O96" s="13"/>
      <c r="P96" s="13">
        <v>1</v>
      </c>
      <c r="Q96" s="13">
        <v>1.03</v>
      </c>
      <c r="R96" s="13">
        <f>ABS(Q96)-ABS(P96)</f>
        <v>3.0000000000000027E-2</v>
      </c>
      <c r="S96" s="13">
        <v>0</v>
      </c>
      <c r="T96" s="13">
        <v>0</v>
      </c>
      <c r="U96" s="13">
        <f>ABS(T96)-ABS(S96)</f>
        <v>0</v>
      </c>
      <c r="V96" s="13"/>
      <c r="W96" s="13"/>
      <c r="X96" s="13"/>
      <c r="Y96" s="13"/>
      <c r="Z96" s="13"/>
    </row>
    <row r="97" spans="1:26" x14ac:dyDescent="0.3">
      <c r="A97" s="11">
        <v>2</v>
      </c>
      <c r="B97" s="11"/>
      <c r="C97" s="11"/>
      <c r="D97" s="13">
        <v>4.59</v>
      </c>
      <c r="E97" s="13">
        <v>4.58</v>
      </c>
      <c r="F97" s="13">
        <f t="shared" si="16"/>
        <v>-9.9999999999997868E-3</v>
      </c>
      <c r="G97" s="13">
        <v>-0.66</v>
      </c>
      <c r="H97" s="13">
        <v>-0.66</v>
      </c>
      <c r="I97" s="13">
        <f t="shared" si="17"/>
        <v>0</v>
      </c>
      <c r="J97" s="13"/>
      <c r="K97" s="13"/>
      <c r="L97" s="13"/>
      <c r="M97" s="13"/>
      <c r="N97" s="13"/>
      <c r="O97" s="13"/>
      <c r="P97" s="13">
        <v>5.07</v>
      </c>
      <c r="Q97" s="13">
        <v>5.03</v>
      </c>
      <c r="R97" s="13">
        <f>ABS(Q97)-ABS(P97)</f>
        <v>-4.0000000000000036E-2</v>
      </c>
      <c r="S97" s="13">
        <v>-0.41</v>
      </c>
      <c r="T97" s="13">
        <v>-0.42</v>
      </c>
      <c r="U97" s="13">
        <f>ABS(T97)-ABS(S97)</f>
        <v>1.0000000000000009E-2</v>
      </c>
      <c r="V97" s="13"/>
      <c r="W97" s="13"/>
      <c r="X97" s="13"/>
      <c r="Y97" s="13"/>
      <c r="Z97" s="13"/>
    </row>
    <row r="98" spans="1:26" x14ac:dyDescent="0.3">
      <c r="A98" s="11">
        <v>3</v>
      </c>
      <c r="B98" s="11"/>
      <c r="C98" s="11"/>
      <c r="D98" s="13">
        <v>5.6</v>
      </c>
      <c r="E98" s="13">
        <v>5.65</v>
      </c>
      <c r="F98" s="13">
        <f t="shared" si="16"/>
        <v>5.0000000000000711E-2</v>
      </c>
      <c r="G98" s="13">
        <v>-0.66</v>
      </c>
      <c r="H98" s="13">
        <v>-0.66</v>
      </c>
      <c r="I98" s="13">
        <f t="shared" si="17"/>
        <v>0</v>
      </c>
      <c r="J98" s="13"/>
      <c r="K98" s="13"/>
      <c r="L98" s="13"/>
      <c r="M98" s="13"/>
      <c r="N98" s="13"/>
      <c r="O98" s="13"/>
      <c r="P98" s="13">
        <v>5.31</v>
      </c>
      <c r="Q98" s="13">
        <v>5.28</v>
      </c>
      <c r="R98" s="13">
        <f>ABS(Q98)-ABS(P98)</f>
        <v>-2.9999999999999361E-2</v>
      </c>
      <c r="S98" s="13">
        <v>0.04</v>
      </c>
      <c r="T98" s="13">
        <v>0.06</v>
      </c>
      <c r="U98" s="13">
        <f>ABS(T98)-ABS(S98)</f>
        <v>1.9999999999999997E-2</v>
      </c>
      <c r="V98" s="13"/>
      <c r="W98" s="13"/>
      <c r="X98" s="13"/>
      <c r="Y98" s="13"/>
      <c r="Z98" s="13"/>
    </row>
    <row r="99" spans="1:26" x14ac:dyDescent="0.3">
      <c r="A99" s="11">
        <v>4</v>
      </c>
      <c r="B99" s="11"/>
      <c r="C99" s="11"/>
      <c r="D99" s="13">
        <v>5.9</v>
      </c>
      <c r="E99" s="13">
        <v>5.88</v>
      </c>
      <c r="F99" s="13">
        <f t="shared" si="16"/>
        <v>-2.0000000000000462E-2</v>
      </c>
      <c r="G99" s="13">
        <v>-0.36</v>
      </c>
      <c r="H99" s="13">
        <v>-0.35</v>
      </c>
      <c r="I99" s="13">
        <f t="shared" si="17"/>
        <v>-1.0000000000000009E-2</v>
      </c>
      <c r="J99" s="13"/>
      <c r="K99" s="13"/>
      <c r="L99" s="13"/>
      <c r="M99" s="13"/>
      <c r="N99" s="13"/>
      <c r="O99" s="13"/>
      <c r="P99" s="13">
        <v>5.13</v>
      </c>
      <c r="Q99" s="13">
        <v>5.08</v>
      </c>
      <c r="R99" s="13">
        <f>ABS(Q99)-ABS(P99)</f>
        <v>-4.9999999999999822E-2</v>
      </c>
      <c r="S99" s="13">
        <v>-0.12</v>
      </c>
      <c r="T99" s="13">
        <v>-0.13</v>
      </c>
      <c r="U99" s="13">
        <f>ABS(T99)-ABS(S99)</f>
        <v>1.0000000000000009E-2</v>
      </c>
      <c r="V99" s="13"/>
      <c r="W99" s="13"/>
      <c r="X99" s="13"/>
      <c r="Y99" s="13"/>
      <c r="Z99" s="13"/>
    </row>
    <row r="100" spans="1:26" x14ac:dyDescent="0.3">
      <c r="A100" s="11">
        <v>5</v>
      </c>
      <c r="B100" s="11"/>
      <c r="C100" s="11"/>
      <c r="D100" s="13">
        <v>4.59</v>
      </c>
      <c r="E100" s="13">
        <v>4.54</v>
      </c>
      <c r="F100" s="13">
        <f t="shared" si="16"/>
        <v>-4.9999999999999822E-2</v>
      </c>
      <c r="G100" s="13">
        <v>-0.36</v>
      </c>
      <c r="H100" s="13">
        <v>-0.34</v>
      </c>
      <c r="I100" s="13">
        <f t="shared" si="17"/>
        <v>-1.9999999999999962E-2</v>
      </c>
      <c r="J100" s="13"/>
      <c r="K100" s="13"/>
      <c r="L100" s="13"/>
      <c r="M100" s="13"/>
      <c r="N100" s="13"/>
      <c r="O100" s="13"/>
      <c r="P100" s="13">
        <v>3.38</v>
      </c>
      <c r="Q100" s="13">
        <v>3.4</v>
      </c>
      <c r="R100" s="13">
        <f>ABS(Q100)-ABS(P100)</f>
        <v>2.0000000000000018E-2</v>
      </c>
      <c r="S100" s="13">
        <v>0.06</v>
      </c>
      <c r="T100" s="13">
        <v>0.05</v>
      </c>
      <c r="U100" s="13">
        <f>ABS(T100)-ABS(S100)</f>
        <v>-9.999999999999995E-3</v>
      </c>
      <c r="V100" s="13"/>
      <c r="W100" s="13"/>
      <c r="X100" s="13"/>
      <c r="Y100" s="13"/>
      <c r="Z100" s="13"/>
    </row>
    <row r="101" spans="1:26" x14ac:dyDescent="0.3">
      <c r="A101" s="11">
        <v>6</v>
      </c>
      <c r="B101" s="11"/>
      <c r="C101" s="11"/>
      <c r="D101" s="13">
        <v>4.21</v>
      </c>
      <c r="E101" s="13">
        <v>4.2300000000000004</v>
      </c>
      <c r="F101" s="13">
        <f t="shared" si="16"/>
        <v>2.0000000000000462E-2</v>
      </c>
      <c r="G101" s="13">
        <v>0.21</v>
      </c>
      <c r="H101" s="13">
        <v>0.2</v>
      </c>
      <c r="I101" s="13">
        <f t="shared" si="17"/>
        <v>-9.9999999999999811E-3</v>
      </c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</row>
    <row r="102" spans="1:26" x14ac:dyDescent="0.3">
      <c r="A102" s="14">
        <v>0</v>
      </c>
      <c r="B102" s="14">
        <v>0.99</v>
      </c>
      <c r="C102" s="15">
        <v>240</v>
      </c>
      <c r="D102" s="16"/>
      <c r="E102" s="16"/>
      <c r="F102" s="16"/>
      <c r="G102" s="16"/>
      <c r="H102" s="16"/>
      <c r="I102" s="16"/>
      <c r="J102" s="16">
        <v>0</v>
      </c>
      <c r="K102" s="16">
        <v>0</v>
      </c>
      <c r="L102" s="16">
        <f>ABS(K102)-ABS(J102)</f>
        <v>0</v>
      </c>
      <c r="M102" s="16">
        <v>0.71</v>
      </c>
      <c r="N102" s="16">
        <v>0.7</v>
      </c>
      <c r="O102" s="16">
        <f>ABS(N102)-ABS(M102)</f>
        <v>-1.0000000000000009E-2</v>
      </c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</row>
    <row r="103" spans="1:26" x14ac:dyDescent="0.3">
      <c r="A103" s="14">
        <v>1</v>
      </c>
      <c r="B103" s="14"/>
      <c r="C103" s="14"/>
      <c r="D103" s="16">
        <v>0.66</v>
      </c>
      <c r="E103" s="16">
        <v>0.63</v>
      </c>
      <c r="F103" s="16">
        <f>ABS(E103)-ABS(D103)</f>
        <v>-3.0000000000000027E-2</v>
      </c>
      <c r="G103" s="16">
        <v>0.72</v>
      </c>
      <c r="H103" s="16">
        <v>0.71</v>
      </c>
      <c r="I103" s="16">
        <f>ABS(H103)-ABS(G103)</f>
        <v>-1.0000000000000009E-2</v>
      </c>
      <c r="J103" s="16"/>
      <c r="K103" s="16"/>
      <c r="L103" s="16"/>
      <c r="M103" s="16"/>
      <c r="N103" s="16"/>
      <c r="O103" s="16"/>
      <c r="P103" s="16">
        <v>3.57</v>
      </c>
      <c r="Q103" s="16">
        <v>3.57</v>
      </c>
      <c r="R103" s="16">
        <f>ABS(Q103)-ABS(P103)</f>
        <v>0</v>
      </c>
      <c r="S103" s="16">
        <v>0.7</v>
      </c>
      <c r="T103" s="16">
        <v>0.72</v>
      </c>
      <c r="U103" s="16">
        <f>ABS(T103)-ABS(S103)</f>
        <v>2.0000000000000018E-2</v>
      </c>
      <c r="V103" s="16"/>
      <c r="W103" s="16"/>
      <c r="X103" s="16"/>
      <c r="Y103" s="16"/>
      <c r="Z103" s="16"/>
    </row>
    <row r="104" spans="1:26" x14ac:dyDescent="0.3">
      <c r="A104" s="14">
        <v>2</v>
      </c>
      <c r="B104" s="14"/>
      <c r="C104" s="14"/>
      <c r="D104" s="16">
        <v>1.68</v>
      </c>
      <c r="E104" s="16">
        <v>1.67</v>
      </c>
      <c r="F104" s="16">
        <f>ABS(E104)-ABS(D104)</f>
        <v>-1.0000000000000009E-2</v>
      </c>
      <c r="G104" s="16">
        <v>-0.65</v>
      </c>
      <c r="H104" s="16">
        <v>-0.66</v>
      </c>
      <c r="I104" s="16">
        <f>ABS(H104)-ABS(G104)</f>
        <v>1.0000000000000009E-2</v>
      </c>
      <c r="J104" s="16"/>
      <c r="K104" s="16"/>
      <c r="L104" s="16"/>
      <c r="M104" s="16"/>
      <c r="N104" s="16"/>
      <c r="O104" s="16"/>
      <c r="P104" s="16">
        <v>3.87</v>
      </c>
      <c r="Q104" s="16">
        <v>3.86</v>
      </c>
      <c r="R104" s="16">
        <f>ABS(Q104)-ABS(P104)</f>
        <v>-1.0000000000000231E-2</v>
      </c>
      <c r="S104" s="16">
        <v>0.99</v>
      </c>
      <c r="T104" s="16">
        <v>0.98</v>
      </c>
      <c r="U104" s="16">
        <f>ABS(T104)-ABS(S104)</f>
        <v>-1.0000000000000009E-2</v>
      </c>
      <c r="V104" s="16"/>
      <c r="W104" s="16"/>
      <c r="X104" s="16"/>
      <c r="Y104" s="16"/>
      <c r="Z104" s="16"/>
    </row>
    <row r="105" spans="1:26" x14ac:dyDescent="0.3">
      <c r="A105" s="14">
        <v>3</v>
      </c>
      <c r="B105" s="14"/>
      <c r="C105" s="14"/>
      <c r="D105" s="16">
        <v>5.58</v>
      </c>
      <c r="E105" s="16">
        <v>5.56</v>
      </c>
      <c r="F105" s="16">
        <f>ABS(E105)-ABS(D105)</f>
        <v>-2.0000000000000462E-2</v>
      </c>
      <c r="G105" s="16">
        <v>-0.64</v>
      </c>
      <c r="H105" s="16">
        <v>-0.63</v>
      </c>
      <c r="I105" s="16">
        <f>ABS(H105)-ABS(G105)</f>
        <v>-1.0000000000000009E-2</v>
      </c>
      <c r="J105" s="16"/>
      <c r="K105" s="16"/>
      <c r="L105" s="16"/>
      <c r="M105" s="16"/>
      <c r="N105" s="16"/>
      <c r="O105" s="16"/>
      <c r="P105" s="16">
        <v>1.87</v>
      </c>
      <c r="Q105" s="16">
        <v>1.89</v>
      </c>
      <c r="R105" s="16">
        <f>ABS(Q105)-ABS(P105)</f>
        <v>1.9999999999999796E-2</v>
      </c>
      <c r="S105" s="16">
        <v>1</v>
      </c>
      <c r="T105" s="16">
        <v>0.99</v>
      </c>
      <c r="U105" s="16">
        <f>ABS(T105)-ABS(S105)</f>
        <v>-1.0000000000000009E-2</v>
      </c>
      <c r="V105" s="16"/>
      <c r="W105" s="16"/>
      <c r="X105" s="16"/>
      <c r="Y105" s="16"/>
      <c r="Z105" s="16"/>
    </row>
    <row r="106" spans="1:26" x14ac:dyDescent="0.3">
      <c r="A106" s="14">
        <v>4</v>
      </c>
      <c r="B106" s="14"/>
      <c r="C106" s="14"/>
      <c r="D106" s="16">
        <v>5.88</v>
      </c>
      <c r="E106" s="16">
        <v>5.91</v>
      </c>
      <c r="F106" s="16">
        <f>ABS(E106)-ABS(D106)</f>
        <v>3.0000000000000249E-2</v>
      </c>
      <c r="G106" s="16">
        <v>-0.34</v>
      </c>
      <c r="H106" s="16">
        <v>-0.35</v>
      </c>
      <c r="I106" s="16">
        <f>ABS(H106)-ABS(G106)</f>
        <v>9.9999999999999534E-3</v>
      </c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</row>
    <row r="107" spans="1:26" x14ac:dyDescent="0.3">
      <c r="A107" s="14">
        <v>5</v>
      </c>
      <c r="B107" s="14"/>
      <c r="C107" s="14"/>
      <c r="D107" s="16">
        <v>3.88</v>
      </c>
      <c r="E107" s="16">
        <v>3.88</v>
      </c>
      <c r="F107" s="16">
        <f>ABS(E107)-ABS(D107)</f>
        <v>0</v>
      </c>
      <c r="G107" s="16">
        <v>-0.35</v>
      </c>
      <c r="H107" s="16">
        <v>-0.35</v>
      </c>
      <c r="I107" s="16">
        <f>ABS(H107)-ABS(G107)</f>
        <v>0</v>
      </c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</row>
    <row r="108" spans="1:26" x14ac:dyDescent="0.3">
      <c r="A108" s="11">
        <v>0</v>
      </c>
      <c r="B108" s="11">
        <v>1.19</v>
      </c>
      <c r="C108" s="12">
        <v>260</v>
      </c>
      <c r="D108" s="13"/>
      <c r="E108" s="13"/>
      <c r="F108" s="13"/>
      <c r="G108" s="13"/>
      <c r="H108" s="13"/>
      <c r="I108" s="13"/>
      <c r="J108" s="13">
        <v>0</v>
      </c>
      <c r="K108" s="13">
        <v>0</v>
      </c>
      <c r="L108" s="13">
        <f>ABS(K108)-ABS(J108)</f>
        <v>0</v>
      </c>
      <c r="M108" s="13">
        <v>0.51</v>
      </c>
      <c r="N108" s="13">
        <v>0.5</v>
      </c>
      <c r="O108" s="13">
        <f>ABS(N108)-ABS(M108)</f>
        <v>-1.0000000000000009E-2</v>
      </c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x14ac:dyDescent="0.3">
      <c r="A109" s="11">
        <v>1</v>
      </c>
      <c r="B109" s="11"/>
      <c r="C109" s="11"/>
      <c r="D109" s="13">
        <v>3.74</v>
      </c>
      <c r="E109" s="13">
        <v>3.77</v>
      </c>
      <c r="F109" s="13">
        <f t="shared" ref="F109:F114" si="18">ABS(E109)-ABS(D109)</f>
        <v>2.9999999999999805E-2</v>
      </c>
      <c r="G109" s="13">
        <v>0.5</v>
      </c>
      <c r="H109" s="13">
        <v>0.52</v>
      </c>
      <c r="I109" s="13">
        <f t="shared" ref="I109:I114" si="19">ABS(H109)-ABS(G109)</f>
        <v>2.0000000000000018E-2</v>
      </c>
      <c r="J109" s="13"/>
      <c r="K109" s="13"/>
      <c r="L109" s="13"/>
      <c r="M109" s="13"/>
      <c r="N109" s="13"/>
      <c r="O109" s="13"/>
      <c r="P109" s="13">
        <v>3</v>
      </c>
      <c r="Q109" s="13">
        <v>2.96</v>
      </c>
      <c r="R109" s="13">
        <f>ABS(Q109)-ABS(P109)</f>
        <v>-4.0000000000000036E-2</v>
      </c>
      <c r="S109" s="13">
        <v>0.48</v>
      </c>
      <c r="T109" s="13">
        <v>0.49</v>
      </c>
      <c r="U109" s="13">
        <f>ABS(T109)-ABS(S109)</f>
        <v>1.0000000000000009E-2</v>
      </c>
      <c r="V109" s="13"/>
      <c r="W109" s="13"/>
      <c r="X109" s="13"/>
      <c r="Y109" s="13"/>
      <c r="Z109" s="13"/>
    </row>
    <row r="110" spans="1:26" x14ac:dyDescent="0.3">
      <c r="A110" s="11">
        <v>2</v>
      </c>
      <c r="B110" s="11"/>
      <c r="C110" s="11"/>
      <c r="D110" s="13">
        <v>4.53</v>
      </c>
      <c r="E110" s="13">
        <v>4.53</v>
      </c>
      <c r="F110" s="13">
        <f t="shared" si="18"/>
        <v>0</v>
      </c>
      <c r="G110" s="13">
        <v>-0.56999999999999995</v>
      </c>
      <c r="H110" s="13">
        <v>-0.56999999999999995</v>
      </c>
      <c r="I110" s="13">
        <f t="shared" si="19"/>
        <v>0</v>
      </c>
      <c r="J110" s="13"/>
      <c r="K110" s="13"/>
      <c r="L110" s="13"/>
      <c r="M110" s="13"/>
      <c r="N110" s="13"/>
      <c r="O110" s="13"/>
      <c r="P110" s="13">
        <v>3.91</v>
      </c>
      <c r="Q110" s="13">
        <v>3.94</v>
      </c>
      <c r="R110" s="13">
        <f>ABS(Q110)-ABS(P110)</f>
        <v>2.9999999999999805E-2</v>
      </c>
      <c r="S110" s="13">
        <v>0.47</v>
      </c>
      <c r="T110" s="13">
        <v>0.46</v>
      </c>
      <c r="U110" s="13">
        <f>ABS(T110)-ABS(S110)</f>
        <v>-9.9999999999999534E-3</v>
      </c>
      <c r="V110" s="13"/>
      <c r="W110" s="13"/>
      <c r="X110" s="13"/>
      <c r="Y110" s="13"/>
      <c r="Z110" s="13"/>
    </row>
    <row r="111" spans="1:26" x14ac:dyDescent="0.3">
      <c r="A111" s="11">
        <v>3</v>
      </c>
      <c r="B111" s="11"/>
      <c r="C111" s="11"/>
      <c r="D111" s="13">
        <v>5.48</v>
      </c>
      <c r="E111" s="13">
        <v>5.44</v>
      </c>
      <c r="F111" s="13">
        <f t="shared" si="18"/>
        <v>-4.0000000000000036E-2</v>
      </c>
      <c r="G111" s="13">
        <v>-0.56999999999999995</v>
      </c>
      <c r="H111" s="13">
        <v>-0.56000000000000005</v>
      </c>
      <c r="I111" s="13">
        <f t="shared" si="19"/>
        <v>-9.9999999999998979E-3</v>
      </c>
      <c r="J111" s="13"/>
      <c r="K111" s="13"/>
      <c r="L111" s="13"/>
      <c r="M111" s="13"/>
      <c r="N111" s="13"/>
      <c r="O111" s="13"/>
      <c r="P111" s="13">
        <v>4.21</v>
      </c>
      <c r="Q111" s="13">
        <v>4.24</v>
      </c>
      <c r="R111" s="13">
        <f>ABS(Q111)-ABS(P111)</f>
        <v>3.0000000000000249E-2</v>
      </c>
      <c r="S111" s="13">
        <v>0.77</v>
      </c>
      <c r="T111" s="13">
        <v>0.78</v>
      </c>
      <c r="U111" s="13">
        <f>ABS(T111)-ABS(S111)</f>
        <v>1.0000000000000009E-2</v>
      </c>
      <c r="V111" s="13"/>
      <c r="W111" s="13"/>
      <c r="X111" s="13"/>
      <c r="Y111" s="13"/>
      <c r="Z111" s="13"/>
    </row>
    <row r="112" spans="1:26" x14ac:dyDescent="0.3">
      <c r="A112" s="11">
        <v>4</v>
      </c>
      <c r="B112" s="11"/>
      <c r="C112" s="11"/>
      <c r="D112" s="13">
        <v>5.78</v>
      </c>
      <c r="E112" s="13">
        <v>5.8</v>
      </c>
      <c r="F112" s="13">
        <f t="shared" si="18"/>
        <v>1.9999999999999574E-2</v>
      </c>
      <c r="G112" s="13">
        <v>-0.27</v>
      </c>
      <c r="H112" s="13">
        <v>-0.28000000000000003</v>
      </c>
      <c r="I112" s="13">
        <f t="shared" si="19"/>
        <v>1.0000000000000009E-2</v>
      </c>
      <c r="J112" s="13"/>
      <c r="K112" s="13"/>
      <c r="L112" s="13"/>
      <c r="M112" s="13"/>
      <c r="N112" s="13"/>
      <c r="O112" s="13"/>
      <c r="P112" s="13">
        <v>3</v>
      </c>
      <c r="Q112" s="13">
        <v>2.99</v>
      </c>
      <c r="R112" s="13">
        <f>ABS(Q112)-ABS(P112)</f>
        <v>-9.9999999999997868E-3</v>
      </c>
      <c r="S112" s="13">
        <v>0.78</v>
      </c>
      <c r="T112" s="13">
        <v>0.78</v>
      </c>
      <c r="U112" s="13">
        <f>ABS(T112)-ABS(S112)</f>
        <v>0</v>
      </c>
      <c r="V112" s="13"/>
      <c r="W112" s="13"/>
      <c r="X112" s="13"/>
      <c r="Y112" s="13"/>
      <c r="Z112" s="13"/>
    </row>
    <row r="113" spans="1:26" x14ac:dyDescent="0.3">
      <c r="A113" s="11">
        <v>5</v>
      </c>
      <c r="B113" s="11"/>
      <c r="C113" s="11"/>
      <c r="D113" s="13">
        <v>4.53</v>
      </c>
      <c r="E113" s="13">
        <v>4.54</v>
      </c>
      <c r="F113" s="13">
        <f t="shared" si="18"/>
        <v>9.9999999999997868E-3</v>
      </c>
      <c r="G113" s="13">
        <v>-0.27</v>
      </c>
      <c r="H113" s="13">
        <v>-0.28999999999999998</v>
      </c>
      <c r="I113" s="13">
        <f t="shared" si="19"/>
        <v>1.9999999999999962E-2</v>
      </c>
      <c r="J113" s="13"/>
      <c r="K113" s="13"/>
      <c r="L113" s="13"/>
      <c r="M113" s="13"/>
      <c r="N113" s="13"/>
      <c r="O113" s="13"/>
      <c r="P113" s="13">
        <v>2.21</v>
      </c>
      <c r="Q113" s="13">
        <v>2.2000000000000002</v>
      </c>
      <c r="R113" s="13">
        <f>ABS(Q113)-ABS(P113)</f>
        <v>-9.9999999999997868E-3</v>
      </c>
      <c r="S113" s="13">
        <v>0.79</v>
      </c>
      <c r="T113" s="13">
        <v>0.79</v>
      </c>
      <c r="U113" s="13">
        <f>ABS(T113)-ABS(S113)</f>
        <v>0</v>
      </c>
      <c r="V113" s="13"/>
      <c r="W113" s="13"/>
      <c r="X113" s="13"/>
      <c r="Y113" s="13"/>
      <c r="Z113" s="13"/>
    </row>
    <row r="114" spans="1:26" x14ac:dyDescent="0.3">
      <c r="A114" s="11">
        <v>6</v>
      </c>
      <c r="B114" s="11"/>
      <c r="C114" s="11"/>
      <c r="D114" s="13">
        <v>4.08</v>
      </c>
      <c r="E114" s="13">
        <v>4.07</v>
      </c>
      <c r="F114" s="13">
        <f t="shared" si="18"/>
        <v>-9.9999999999997868E-3</v>
      </c>
      <c r="G114" s="13">
        <v>0.34</v>
      </c>
      <c r="H114" s="13">
        <v>0.32</v>
      </c>
      <c r="I114" s="13">
        <f t="shared" si="19"/>
        <v>-2.0000000000000018E-2</v>
      </c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1:26" x14ac:dyDescent="0.3">
      <c r="A115" s="14">
        <v>0</v>
      </c>
      <c r="B115" s="14">
        <v>1.1399999999999999</v>
      </c>
      <c r="C115" s="15">
        <v>280</v>
      </c>
      <c r="D115" s="16"/>
      <c r="E115" s="16"/>
      <c r="F115" s="16"/>
      <c r="G115" s="16"/>
      <c r="H115" s="16"/>
      <c r="I115" s="16"/>
      <c r="J115" s="16">
        <v>0</v>
      </c>
      <c r="K115" s="16">
        <v>0</v>
      </c>
      <c r="L115" s="16">
        <f>ABS(K115)-ABS(J115)</f>
        <v>0</v>
      </c>
      <c r="M115" s="16">
        <v>0.56000000000000005</v>
      </c>
      <c r="N115" s="16">
        <v>0.56999999999999995</v>
      </c>
      <c r="O115" s="16">
        <f>ABS(N115)-ABS(M115)</f>
        <v>9.9999999999998979E-3</v>
      </c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</row>
    <row r="116" spans="1:26" x14ac:dyDescent="0.3">
      <c r="A116" s="14">
        <v>1</v>
      </c>
      <c r="B116" s="14"/>
      <c r="C116" s="14"/>
      <c r="D116" s="16">
        <v>3.77</v>
      </c>
      <c r="E116" s="16">
        <v>3.82</v>
      </c>
      <c r="F116" s="16">
        <f>ABS(E116)-ABS(D116)</f>
        <v>4.9999999999999822E-2</v>
      </c>
      <c r="G116" s="16">
        <v>0.56000000000000005</v>
      </c>
      <c r="H116" s="16">
        <v>0.55000000000000004</v>
      </c>
      <c r="I116" s="16">
        <f>ABS(H116)-ABS(G116)</f>
        <v>-1.0000000000000009E-2</v>
      </c>
      <c r="J116" s="16"/>
      <c r="K116" s="16"/>
      <c r="L116" s="16"/>
      <c r="M116" s="16"/>
      <c r="N116" s="16"/>
      <c r="O116" s="16"/>
      <c r="P116" s="16">
        <v>1.1200000000000001</v>
      </c>
      <c r="Q116" s="16">
        <v>1.1399999999999999</v>
      </c>
      <c r="R116" s="16">
        <f>ABS(Q116)-ABS(P116)</f>
        <v>1.9999999999999796E-2</v>
      </c>
      <c r="S116" s="16">
        <v>0.59</v>
      </c>
      <c r="T116" s="16">
        <v>0.6</v>
      </c>
      <c r="U116" s="16">
        <f>ABS(T116)-ABS(S116)</f>
        <v>1.0000000000000009E-2</v>
      </c>
      <c r="V116" s="16"/>
      <c r="W116" s="16"/>
      <c r="X116" s="16"/>
      <c r="Y116" s="16"/>
      <c r="Z116" s="16"/>
    </row>
    <row r="117" spans="1:26" x14ac:dyDescent="0.3">
      <c r="A117" s="14">
        <v>2</v>
      </c>
      <c r="B117" s="14"/>
      <c r="C117" s="14"/>
      <c r="D117" s="16">
        <v>4.07</v>
      </c>
      <c r="E117" s="16">
        <v>4.0999999999999996</v>
      </c>
      <c r="F117" s="16">
        <f>ABS(E117)-ABS(D117)</f>
        <v>2.9999999999999361E-2</v>
      </c>
      <c r="G117" s="16">
        <v>0.86</v>
      </c>
      <c r="H117" s="16">
        <v>0.86</v>
      </c>
      <c r="I117" s="16">
        <f>ABS(H117)-ABS(G117)</f>
        <v>0</v>
      </c>
      <c r="J117" s="16"/>
      <c r="K117" s="16"/>
      <c r="L117" s="16"/>
      <c r="M117" s="16"/>
      <c r="N117" s="16"/>
      <c r="O117" s="16"/>
      <c r="P117" s="16">
        <v>2</v>
      </c>
      <c r="Q117" s="16">
        <v>2</v>
      </c>
      <c r="R117" s="16">
        <f>ABS(Q117)-ABS(P117)</f>
        <v>0</v>
      </c>
      <c r="S117" s="16">
        <v>-0.43</v>
      </c>
      <c r="T117" s="16">
        <v>-0.41</v>
      </c>
      <c r="U117" s="16">
        <f>ABS(T117)-ABS(S117)</f>
        <v>-2.0000000000000018E-2</v>
      </c>
      <c r="V117" s="16"/>
      <c r="W117" s="16"/>
      <c r="X117" s="16"/>
      <c r="Y117" s="16"/>
      <c r="Z117" s="16"/>
    </row>
    <row r="118" spans="1:26" x14ac:dyDescent="0.3">
      <c r="A118" s="14">
        <v>3</v>
      </c>
      <c r="B118" s="14"/>
      <c r="C118" s="14"/>
      <c r="D118" s="16">
        <v>4.07</v>
      </c>
      <c r="E118" s="16">
        <v>4.08</v>
      </c>
      <c r="F118" s="16">
        <f>ABS(E118)-ABS(D118)</f>
        <v>9.9999999999997868E-3</v>
      </c>
      <c r="G118" s="16">
        <v>0.86</v>
      </c>
      <c r="H118" s="16">
        <v>0.86</v>
      </c>
      <c r="I118" s="16">
        <f>ABS(H118)-ABS(G118)</f>
        <v>0</v>
      </c>
      <c r="J118" s="16"/>
      <c r="K118" s="16"/>
      <c r="L118" s="16"/>
      <c r="M118" s="16"/>
      <c r="N118" s="16"/>
      <c r="O118" s="16"/>
      <c r="P118" s="16">
        <v>5.35</v>
      </c>
      <c r="Q118" s="16">
        <v>5.39</v>
      </c>
      <c r="R118" s="16">
        <f>ABS(Q118)-ABS(P118)</f>
        <v>4.0000000000000036E-2</v>
      </c>
      <c r="S118" s="16">
        <v>-0.48</v>
      </c>
      <c r="T118" s="16">
        <v>-0.49</v>
      </c>
      <c r="U118" s="16">
        <f>ABS(T118)-ABS(S118)</f>
        <v>1.0000000000000009E-2</v>
      </c>
      <c r="V118" s="16"/>
      <c r="W118" s="16"/>
      <c r="X118" s="16"/>
      <c r="Y118" s="16"/>
      <c r="Z118" s="16"/>
    </row>
    <row r="119" spans="1:26" x14ac:dyDescent="0.3">
      <c r="A119" s="14">
        <v>4</v>
      </c>
      <c r="B119" s="14"/>
      <c r="C119" s="14"/>
      <c r="D119" s="16">
        <v>2.0699999999999998</v>
      </c>
      <c r="E119" s="16">
        <v>2.1</v>
      </c>
      <c r="F119" s="16">
        <f>ABS(E119)-ABS(D119)</f>
        <v>3.0000000000000249E-2</v>
      </c>
      <c r="G119" s="16">
        <v>0.86</v>
      </c>
      <c r="H119" s="16">
        <v>0.84</v>
      </c>
      <c r="I119" s="16">
        <f>ABS(H119)-ABS(G119)</f>
        <v>-2.0000000000000018E-2</v>
      </c>
      <c r="J119" s="16"/>
      <c r="K119" s="16"/>
      <c r="L119" s="16"/>
      <c r="M119" s="16"/>
      <c r="N119" s="16"/>
      <c r="O119" s="16"/>
      <c r="P119" s="16">
        <v>5.65</v>
      </c>
      <c r="Q119" s="16">
        <v>5.67</v>
      </c>
      <c r="R119" s="16">
        <f>ABS(Q119)-ABS(P119)</f>
        <v>1.9999999999999574E-2</v>
      </c>
      <c r="S119" s="16">
        <v>-0.19</v>
      </c>
      <c r="T119" s="16">
        <v>-0.2</v>
      </c>
      <c r="U119" s="16">
        <f>ABS(T119)-ABS(S119)</f>
        <v>1.0000000000000009E-2</v>
      </c>
      <c r="V119" s="16"/>
      <c r="W119" s="16"/>
      <c r="X119" s="16"/>
      <c r="Y119" s="16"/>
      <c r="Z119" s="16"/>
    </row>
    <row r="120" spans="1:26" x14ac:dyDescent="0.3">
      <c r="A120" s="14">
        <v>5</v>
      </c>
      <c r="B120" s="14"/>
      <c r="C120" s="14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>
        <v>3.65</v>
      </c>
      <c r="Q120" s="16">
        <v>3.69</v>
      </c>
      <c r="R120" s="16">
        <f>ABS(Q120)-ABS(P120)</f>
        <v>4.0000000000000036E-2</v>
      </c>
      <c r="S120" s="16">
        <v>-0.16</v>
      </c>
      <c r="T120" s="16">
        <v>-0.15</v>
      </c>
      <c r="U120" s="16">
        <f>ABS(T120)-ABS(S120)</f>
        <v>-1.0000000000000009E-2</v>
      </c>
      <c r="V120" s="16"/>
      <c r="W120" s="16"/>
      <c r="X120" s="16"/>
      <c r="Y120" s="16"/>
      <c r="Z120" s="16"/>
    </row>
    <row r="121" spans="1:26" x14ac:dyDescent="0.3">
      <c r="A121" s="11">
        <v>0</v>
      </c>
      <c r="B121" s="11">
        <v>2.0699999999999998</v>
      </c>
      <c r="C121" s="12">
        <v>300</v>
      </c>
      <c r="D121" s="13"/>
      <c r="E121" s="13"/>
      <c r="F121" s="13"/>
      <c r="G121" s="13"/>
      <c r="H121" s="13"/>
      <c r="I121" s="13"/>
      <c r="J121" s="13">
        <v>0</v>
      </c>
      <c r="K121" s="13">
        <v>0</v>
      </c>
      <c r="L121" s="13">
        <f>ABS(K121)-ABS(J121)</f>
        <v>0</v>
      </c>
      <c r="M121" s="13">
        <v>-0.37</v>
      </c>
      <c r="N121" s="13">
        <v>-0.39</v>
      </c>
      <c r="O121" s="13">
        <f>ABS(N121)-ABS(M121)</f>
        <v>2.0000000000000018E-2</v>
      </c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1:26" x14ac:dyDescent="0.3">
      <c r="A122" s="11">
        <v>1</v>
      </c>
      <c r="B122" s="11"/>
      <c r="C122" s="11"/>
      <c r="D122" s="13">
        <v>2</v>
      </c>
      <c r="E122" s="13">
        <v>2.0099999999999998</v>
      </c>
      <c r="F122" s="13">
        <f t="shared" ref="F122:F127" si="20">ABS(E122)-ABS(D122)</f>
        <v>9.9999999999997868E-3</v>
      </c>
      <c r="G122" s="13">
        <v>-0.38</v>
      </c>
      <c r="H122" s="13">
        <v>-0.39</v>
      </c>
      <c r="I122" s="13">
        <f t="shared" ref="I122:I127" si="21">ABS(H122)-ABS(G122)</f>
        <v>1.0000000000000009E-2</v>
      </c>
      <c r="J122" s="13"/>
      <c r="K122" s="13"/>
      <c r="L122" s="13"/>
      <c r="M122" s="13"/>
      <c r="N122" s="13"/>
      <c r="O122" s="13"/>
      <c r="P122" s="13">
        <v>0.51</v>
      </c>
      <c r="Q122" s="13">
        <v>0.49</v>
      </c>
      <c r="R122" s="13">
        <f t="shared" ref="R122:R128" si="22">ABS(Q122)-ABS(P122)</f>
        <v>-2.0000000000000018E-2</v>
      </c>
      <c r="S122" s="13">
        <v>0.69</v>
      </c>
      <c r="T122" s="13">
        <v>0.71</v>
      </c>
      <c r="U122" s="13">
        <f t="shared" ref="U122:U128" si="23">ABS(T122)-ABS(S122)</f>
        <v>2.0000000000000018E-2</v>
      </c>
      <c r="V122" s="13"/>
      <c r="W122" s="13"/>
      <c r="X122" s="13"/>
      <c r="Y122" s="13"/>
      <c r="Z122" s="13"/>
    </row>
    <row r="123" spans="1:26" x14ac:dyDescent="0.3">
      <c r="A123" s="11">
        <v>2</v>
      </c>
      <c r="B123" s="11"/>
      <c r="C123" s="11"/>
      <c r="D123" s="13">
        <v>2.61</v>
      </c>
      <c r="E123" s="13">
        <v>2.63</v>
      </c>
      <c r="F123" s="13">
        <f t="shared" si="20"/>
        <v>2.0000000000000018E-2</v>
      </c>
      <c r="G123" s="13">
        <v>0.61</v>
      </c>
      <c r="H123" s="13">
        <v>0.61</v>
      </c>
      <c r="I123" s="13">
        <f t="shared" si="21"/>
        <v>0</v>
      </c>
      <c r="J123" s="13"/>
      <c r="K123" s="13"/>
      <c r="L123" s="13"/>
      <c r="M123" s="13"/>
      <c r="N123" s="13"/>
      <c r="O123" s="13"/>
      <c r="P123" s="13">
        <v>3.14</v>
      </c>
      <c r="Q123" s="13">
        <v>3.1</v>
      </c>
      <c r="R123" s="13">
        <f t="shared" si="22"/>
        <v>-4.0000000000000036E-2</v>
      </c>
      <c r="S123" s="13">
        <v>0.68</v>
      </c>
      <c r="T123" s="13">
        <v>0.69</v>
      </c>
      <c r="U123" s="13">
        <f t="shared" si="23"/>
        <v>9.9999999999998979E-3</v>
      </c>
      <c r="V123" s="13"/>
      <c r="W123" s="13"/>
      <c r="X123" s="13"/>
      <c r="Y123" s="13"/>
      <c r="Z123" s="13"/>
    </row>
    <row r="124" spans="1:26" x14ac:dyDescent="0.3">
      <c r="A124" s="11">
        <v>3</v>
      </c>
      <c r="B124" s="11"/>
      <c r="C124" s="11"/>
      <c r="D124" s="13">
        <v>3.71</v>
      </c>
      <c r="E124" s="13">
        <v>3.69</v>
      </c>
      <c r="F124" s="13">
        <f t="shared" si="20"/>
        <v>-2.0000000000000018E-2</v>
      </c>
      <c r="G124" s="13">
        <v>0.61</v>
      </c>
      <c r="H124" s="13">
        <v>0.62</v>
      </c>
      <c r="I124" s="13">
        <f t="shared" si="21"/>
        <v>1.0000000000000009E-2</v>
      </c>
      <c r="J124" s="13"/>
      <c r="K124" s="13"/>
      <c r="L124" s="13"/>
      <c r="M124" s="13"/>
      <c r="N124" s="13"/>
      <c r="O124" s="13"/>
      <c r="P124" s="13">
        <v>4.09</v>
      </c>
      <c r="Q124" s="13">
        <v>4.05</v>
      </c>
      <c r="R124" s="13">
        <f t="shared" si="22"/>
        <v>-4.0000000000000036E-2</v>
      </c>
      <c r="S124" s="13">
        <v>-0.53</v>
      </c>
      <c r="T124" s="13">
        <v>-0.52</v>
      </c>
      <c r="U124" s="13">
        <f t="shared" si="23"/>
        <v>-1.0000000000000009E-2</v>
      </c>
      <c r="V124" s="13"/>
      <c r="W124" s="13"/>
      <c r="X124" s="13"/>
      <c r="Y124" s="13"/>
      <c r="Z124" s="13"/>
    </row>
    <row r="125" spans="1:26" x14ac:dyDescent="0.3">
      <c r="A125" s="11">
        <v>4</v>
      </c>
      <c r="B125" s="11"/>
      <c r="C125" s="11"/>
      <c r="D125" s="13">
        <v>4.01</v>
      </c>
      <c r="E125" s="13">
        <v>4.0199999999999996</v>
      </c>
      <c r="F125" s="13">
        <f t="shared" si="20"/>
        <v>9.9999999999997868E-3</v>
      </c>
      <c r="G125" s="13">
        <v>0.91</v>
      </c>
      <c r="H125" s="13">
        <v>0.89</v>
      </c>
      <c r="I125" s="13">
        <f t="shared" si="21"/>
        <v>-2.0000000000000018E-2</v>
      </c>
      <c r="J125" s="13"/>
      <c r="K125" s="13"/>
      <c r="L125" s="13"/>
      <c r="M125" s="13"/>
      <c r="N125" s="13"/>
      <c r="O125" s="13"/>
      <c r="P125" s="13">
        <v>5.42</v>
      </c>
      <c r="Q125" s="13">
        <v>5.4</v>
      </c>
      <c r="R125" s="13">
        <f t="shared" si="22"/>
        <v>-1.9999999999999574E-2</v>
      </c>
      <c r="S125" s="13">
        <v>-0.54</v>
      </c>
      <c r="T125" s="13">
        <v>-0.52</v>
      </c>
      <c r="U125" s="13">
        <f t="shared" si="23"/>
        <v>-2.0000000000000018E-2</v>
      </c>
      <c r="V125" s="13"/>
      <c r="W125" s="13"/>
      <c r="X125" s="13"/>
      <c r="Y125" s="13"/>
      <c r="Z125" s="13"/>
    </row>
    <row r="126" spans="1:26" x14ac:dyDescent="0.3">
      <c r="A126" s="11">
        <v>5</v>
      </c>
      <c r="B126" s="11"/>
      <c r="C126" s="11"/>
      <c r="D126" s="13">
        <v>2.61</v>
      </c>
      <c r="E126" s="13">
        <v>2.6</v>
      </c>
      <c r="F126" s="13">
        <f t="shared" si="20"/>
        <v>-9.9999999999997868E-3</v>
      </c>
      <c r="G126" s="13">
        <v>0.91</v>
      </c>
      <c r="H126" s="13">
        <v>0.9</v>
      </c>
      <c r="I126" s="13">
        <f t="shared" si="21"/>
        <v>-1.0000000000000009E-2</v>
      </c>
      <c r="J126" s="13"/>
      <c r="K126" s="13"/>
      <c r="L126" s="13"/>
      <c r="M126" s="13"/>
      <c r="N126" s="13"/>
      <c r="O126" s="13"/>
      <c r="P126" s="13">
        <v>5.72</v>
      </c>
      <c r="Q126" s="13">
        <v>5.68</v>
      </c>
      <c r="R126" s="13">
        <f t="shared" si="22"/>
        <v>-4.0000000000000036E-2</v>
      </c>
      <c r="S126" s="13">
        <v>-0.24</v>
      </c>
      <c r="T126" s="13">
        <v>-0.24</v>
      </c>
      <c r="U126" s="13">
        <f t="shared" si="23"/>
        <v>0</v>
      </c>
      <c r="V126" s="13"/>
      <c r="W126" s="13"/>
      <c r="X126" s="13"/>
      <c r="Y126" s="13"/>
      <c r="Z126" s="13"/>
    </row>
    <row r="127" spans="1:26" x14ac:dyDescent="0.3">
      <c r="A127" s="11">
        <v>6</v>
      </c>
      <c r="B127" s="11"/>
      <c r="C127" s="11"/>
      <c r="D127" s="13">
        <v>2.29</v>
      </c>
      <c r="E127" s="13">
        <v>2.3199999999999998</v>
      </c>
      <c r="F127" s="13">
        <f t="shared" si="20"/>
        <v>2.9999999999999805E-2</v>
      </c>
      <c r="G127" s="13">
        <v>0.39</v>
      </c>
      <c r="H127" s="13">
        <v>0.4</v>
      </c>
      <c r="I127" s="13">
        <f t="shared" si="21"/>
        <v>1.0000000000000009E-2</v>
      </c>
      <c r="J127" s="13"/>
      <c r="K127" s="13"/>
      <c r="L127" s="13"/>
      <c r="M127" s="13"/>
      <c r="N127" s="13"/>
      <c r="O127" s="13"/>
      <c r="P127" s="13">
        <v>4.09</v>
      </c>
      <c r="Q127" s="13">
        <v>4.09</v>
      </c>
      <c r="R127" s="13">
        <f t="shared" si="22"/>
        <v>0</v>
      </c>
      <c r="S127" s="13">
        <v>-0.23</v>
      </c>
      <c r="T127" s="13">
        <v>-0.21</v>
      </c>
      <c r="U127" s="13">
        <f t="shared" si="23"/>
        <v>-2.0000000000000018E-2</v>
      </c>
      <c r="V127" s="13"/>
      <c r="W127" s="13"/>
      <c r="X127" s="13"/>
      <c r="Y127" s="13"/>
      <c r="Z127" s="13"/>
    </row>
    <row r="128" spans="1:26" x14ac:dyDescent="0.3">
      <c r="A128" s="11">
        <v>7</v>
      </c>
      <c r="B128" s="11"/>
      <c r="C128" s="11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>
        <v>3.86</v>
      </c>
      <c r="Q128" s="13">
        <v>3.85</v>
      </c>
      <c r="R128" s="13">
        <f t="shared" si="22"/>
        <v>-9.9999999999997868E-3</v>
      </c>
      <c r="S128" s="13">
        <v>0.06</v>
      </c>
      <c r="T128" s="13">
        <v>7.0000000000000007E-2</v>
      </c>
      <c r="U128" s="13">
        <f t="shared" si="23"/>
        <v>1.0000000000000009E-2</v>
      </c>
      <c r="V128" s="13"/>
      <c r="W128" s="13"/>
      <c r="X128" s="13"/>
      <c r="Y128" s="13"/>
      <c r="Z128" s="13"/>
    </row>
    <row r="129" spans="1:26" x14ac:dyDescent="0.3">
      <c r="A129" s="14">
        <v>0</v>
      </c>
      <c r="B129" s="14">
        <v>2.27</v>
      </c>
      <c r="C129" s="15">
        <v>320</v>
      </c>
      <c r="D129" s="16"/>
      <c r="E129" s="16"/>
      <c r="F129" s="16"/>
      <c r="G129" s="16"/>
      <c r="H129" s="16"/>
      <c r="I129" s="16"/>
      <c r="J129" s="16">
        <v>0</v>
      </c>
      <c r="K129" s="16">
        <v>0</v>
      </c>
      <c r="L129" s="16">
        <f>ABS(K129)-ABS(J129)</f>
        <v>0</v>
      </c>
      <c r="M129" s="16">
        <v>-0.56999999999999995</v>
      </c>
      <c r="N129" s="16">
        <v>-0.56000000000000005</v>
      </c>
      <c r="O129" s="16">
        <f>ABS(N129)-ABS(M129)</f>
        <v>-9.9999999999998979E-3</v>
      </c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</row>
    <row r="130" spans="1:26" x14ac:dyDescent="0.3">
      <c r="A130" s="14">
        <v>1</v>
      </c>
      <c r="B130" s="14"/>
      <c r="C130" s="14"/>
      <c r="D130" s="16">
        <v>1.34</v>
      </c>
      <c r="E130" s="16">
        <v>1.35</v>
      </c>
      <c r="F130" s="16">
        <f>ABS(E130)-ABS(D130)</f>
        <v>1.0000000000000009E-2</v>
      </c>
      <c r="G130" s="16">
        <v>0.81</v>
      </c>
      <c r="H130" s="16">
        <v>0.82</v>
      </c>
      <c r="I130" s="16">
        <f>ABS(H130)-ABS(G130)</f>
        <v>9.9999999999998979E-3</v>
      </c>
      <c r="J130" s="16"/>
      <c r="K130" s="16"/>
      <c r="L130" s="16"/>
      <c r="M130" s="16"/>
      <c r="N130" s="16"/>
      <c r="O130" s="16"/>
      <c r="P130" s="16">
        <v>4.49</v>
      </c>
      <c r="Q130" s="16">
        <v>4.46</v>
      </c>
      <c r="R130" s="16">
        <f>ABS(Q130)-ABS(P130)</f>
        <v>-3.0000000000000249E-2</v>
      </c>
      <c r="S130" s="16">
        <v>-0.6</v>
      </c>
      <c r="T130" s="16">
        <v>-0.62</v>
      </c>
      <c r="U130" s="16">
        <f>ABS(T130)-ABS(S130)</f>
        <v>2.0000000000000018E-2</v>
      </c>
      <c r="V130" s="16"/>
      <c r="W130" s="16"/>
      <c r="X130" s="16"/>
      <c r="Y130" s="16"/>
      <c r="Z130" s="16"/>
    </row>
    <row r="131" spans="1:26" x14ac:dyDescent="0.3">
      <c r="A131" s="14">
        <v>2</v>
      </c>
      <c r="B131" s="14"/>
      <c r="C131" s="14"/>
      <c r="D131" s="16">
        <v>3.39</v>
      </c>
      <c r="E131" s="16">
        <v>3.4</v>
      </c>
      <c r="F131" s="16">
        <f>ABS(E131)-ABS(D131)</f>
        <v>9.9999999999997868E-3</v>
      </c>
      <c r="G131" s="16">
        <v>0.82</v>
      </c>
      <c r="H131" s="16">
        <v>0.82</v>
      </c>
      <c r="I131" s="16">
        <f>ABS(H131)-ABS(G131)</f>
        <v>0</v>
      </c>
      <c r="J131" s="16"/>
      <c r="K131" s="16"/>
      <c r="L131" s="16"/>
      <c r="M131" s="16"/>
      <c r="N131" s="16"/>
      <c r="O131" s="16"/>
      <c r="P131" s="16">
        <v>5.49</v>
      </c>
      <c r="Q131" s="16">
        <v>5.46</v>
      </c>
      <c r="R131" s="16">
        <f>ABS(Q131)-ABS(P131)</f>
        <v>-3.0000000000000249E-2</v>
      </c>
      <c r="S131" s="16">
        <v>-0.59</v>
      </c>
      <c r="T131" s="16">
        <v>-0.6</v>
      </c>
      <c r="U131" s="16">
        <f>ABS(T131)-ABS(S131)</f>
        <v>1.0000000000000009E-2</v>
      </c>
      <c r="V131" s="16"/>
      <c r="W131" s="16"/>
      <c r="X131" s="16"/>
      <c r="Y131" s="16"/>
      <c r="Z131" s="16"/>
    </row>
    <row r="132" spans="1:26" x14ac:dyDescent="0.3">
      <c r="A132" s="14">
        <v>3</v>
      </c>
      <c r="B132" s="14"/>
      <c r="C132" s="14"/>
      <c r="D132" s="16">
        <v>3.69</v>
      </c>
      <c r="E132" s="16">
        <v>3.64</v>
      </c>
      <c r="F132" s="16">
        <f>ABS(E132)-ABS(D132)</f>
        <v>-4.9999999999999822E-2</v>
      </c>
      <c r="G132" s="16">
        <v>1.1200000000000001</v>
      </c>
      <c r="H132" s="16">
        <v>1.1100000000000001</v>
      </c>
      <c r="I132" s="16">
        <f>ABS(H132)-ABS(G132)</f>
        <v>-1.0000000000000009E-2</v>
      </c>
      <c r="J132" s="16"/>
      <c r="K132" s="16"/>
      <c r="L132" s="16"/>
      <c r="M132" s="16"/>
      <c r="N132" s="16"/>
      <c r="O132" s="16"/>
      <c r="P132" s="16">
        <v>5.79</v>
      </c>
      <c r="Q132" s="16">
        <v>5.84</v>
      </c>
      <c r="R132" s="16">
        <f>ABS(Q132)-ABS(P132)</f>
        <v>4.9999999999999822E-2</v>
      </c>
      <c r="S132" s="16">
        <v>-0.28999999999999998</v>
      </c>
      <c r="T132" s="16">
        <v>-0.3</v>
      </c>
      <c r="U132" s="16">
        <f>ABS(T132)-ABS(S132)</f>
        <v>1.0000000000000009E-2</v>
      </c>
      <c r="V132" s="16"/>
      <c r="W132" s="16"/>
      <c r="X132" s="16"/>
      <c r="Y132" s="16"/>
      <c r="Z132" s="16"/>
    </row>
    <row r="133" spans="1:26" x14ac:dyDescent="0.3">
      <c r="A133" s="14">
        <v>4</v>
      </c>
      <c r="B133" s="14"/>
      <c r="C133" s="14"/>
      <c r="D133" s="16">
        <v>1.69</v>
      </c>
      <c r="E133" s="16">
        <v>1.73</v>
      </c>
      <c r="F133" s="16">
        <f>ABS(E133)-ABS(D133)</f>
        <v>4.0000000000000036E-2</v>
      </c>
      <c r="G133" s="16">
        <v>1.1100000000000001</v>
      </c>
      <c r="H133" s="16">
        <v>1.1000000000000001</v>
      </c>
      <c r="I133" s="16">
        <f>ABS(H133)-ABS(G133)</f>
        <v>-1.0000000000000009E-2</v>
      </c>
      <c r="J133" s="16"/>
      <c r="K133" s="16"/>
      <c r="L133" s="16"/>
      <c r="M133" s="16"/>
      <c r="N133" s="16"/>
      <c r="O133" s="16"/>
      <c r="P133" s="16">
        <v>4.49</v>
      </c>
      <c r="Q133" s="16">
        <v>4.51</v>
      </c>
      <c r="R133" s="16">
        <f>ABS(Q133)-ABS(P133)</f>
        <v>1.9999999999999574E-2</v>
      </c>
      <c r="S133" s="16">
        <v>-0.3</v>
      </c>
      <c r="T133" s="16">
        <v>-0.28000000000000003</v>
      </c>
      <c r="U133" s="16">
        <f>ABS(T133)-ABS(S133)</f>
        <v>-1.9999999999999962E-2</v>
      </c>
      <c r="V133" s="16"/>
      <c r="W133" s="16"/>
      <c r="X133" s="16"/>
      <c r="Y133" s="16"/>
      <c r="Z133" s="16"/>
    </row>
    <row r="134" spans="1:26" x14ac:dyDescent="0.3">
      <c r="A134" s="14">
        <v>5</v>
      </c>
      <c r="B134" s="14"/>
      <c r="C134" s="14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>
        <v>3.79</v>
      </c>
      <c r="Q134" s="16">
        <v>3.77</v>
      </c>
      <c r="R134" s="16">
        <f>ABS(Q134)-ABS(P134)</f>
        <v>-2.0000000000000018E-2</v>
      </c>
      <c r="S134" s="16">
        <v>-0.3</v>
      </c>
      <c r="T134" s="16">
        <v>-0.31</v>
      </c>
      <c r="U134" s="16">
        <f>ABS(T134)-ABS(S134)</f>
        <v>1.0000000000000009E-2</v>
      </c>
      <c r="V134" s="16"/>
      <c r="W134" s="16"/>
      <c r="X134" s="16"/>
      <c r="Y134" s="16"/>
      <c r="Z134" s="16"/>
    </row>
    <row r="135" spans="1:26" x14ac:dyDescent="0.3">
      <c r="A135" s="11">
        <v>0</v>
      </c>
      <c r="B135" s="11">
        <v>1.0900000000000001</v>
      </c>
      <c r="C135" s="12">
        <v>340</v>
      </c>
      <c r="D135" s="13"/>
      <c r="E135" s="13"/>
      <c r="F135" s="13"/>
      <c r="G135" s="13"/>
      <c r="H135" s="13"/>
      <c r="I135" s="13"/>
      <c r="J135" s="13">
        <v>0</v>
      </c>
      <c r="K135" s="13">
        <v>0</v>
      </c>
      <c r="L135" s="13">
        <f>ABS(K135)-ABS(J135)</f>
        <v>0</v>
      </c>
      <c r="M135" s="13">
        <v>0.61</v>
      </c>
      <c r="N135" s="13">
        <v>0.6</v>
      </c>
      <c r="O135" s="13">
        <f>ABS(N135)-ABS(M135)</f>
        <v>-1.0000000000000009E-2</v>
      </c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1:26" x14ac:dyDescent="0.3">
      <c r="A136" s="11">
        <v>1</v>
      </c>
      <c r="B136" s="11"/>
      <c r="C136" s="11"/>
      <c r="D136" s="13">
        <v>0.54</v>
      </c>
      <c r="E136" s="13">
        <v>0.56999999999999995</v>
      </c>
      <c r="F136" s="13">
        <f t="shared" ref="F136:F142" si="24">ABS(E136)-ABS(D136)</f>
        <v>2.9999999999999916E-2</v>
      </c>
      <c r="G136" s="13">
        <v>0.6</v>
      </c>
      <c r="H136" s="13">
        <v>0.61</v>
      </c>
      <c r="I136" s="13">
        <f t="shared" ref="I136:I142" si="25">ABS(H136)-ABS(G136)</f>
        <v>1.0000000000000009E-2</v>
      </c>
      <c r="J136" s="13"/>
      <c r="K136" s="13"/>
      <c r="L136" s="13"/>
      <c r="M136" s="13"/>
      <c r="N136" s="13"/>
      <c r="O136" s="13"/>
      <c r="P136" s="13">
        <v>3.72</v>
      </c>
      <c r="Q136" s="13">
        <v>3.7</v>
      </c>
      <c r="R136" s="13">
        <f>ABS(Q136)-ABS(P136)</f>
        <v>-2.0000000000000018E-2</v>
      </c>
      <c r="S136" s="13">
        <v>0.6</v>
      </c>
      <c r="T136" s="13">
        <v>0.61</v>
      </c>
      <c r="U136" s="13">
        <f>ABS(T136)-ABS(S136)</f>
        <v>1.0000000000000009E-2</v>
      </c>
      <c r="V136" s="13"/>
      <c r="W136" s="13"/>
      <c r="X136" s="13"/>
      <c r="Y136" s="13"/>
      <c r="Z136" s="13"/>
    </row>
    <row r="137" spans="1:26" x14ac:dyDescent="0.3">
      <c r="A137" s="11">
        <v>2</v>
      </c>
      <c r="B137" s="11"/>
      <c r="C137" s="11"/>
      <c r="D137" s="13">
        <v>1</v>
      </c>
      <c r="E137" s="13">
        <v>0.97</v>
      </c>
      <c r="F137" s="13">
        <f t="shared" si="24"/>
        <v>-3.0000000000000027E-2</v>
      </c>
      <c r="G137" s="13">
        <v>-0.42</v>
      </c>
      <c r="H137" s="13">
        <v>-0.43</v>
      </c>
      <c r="I137" s="13">
        <f t="shared" si="25"/>
        <v>1.0000000000000009E-2</v>
      </c>
      <c r="J137" s="13"/>
      <c r="K137" s="13"/>
      <c r="L137" s="13"/>
      <c r="M137" s="13"/>
      <c r="N137" s="13"/>
      <c r="O137" s="13"/>
      <c r="P137" s="13">
        <v>4.0199999999999996</v>
      </c>
      <c r="Q137" s="13">
        <v>4.0599999999999996</v>
      </c>
      <c r="R137" s="13">
        <f>ABS(Q137)-ABS(P137)</f>
        <v>4.0000000000000036E-2</v>
      </c>
      <c r="S137" s="13">
        <v>0.89</v>
      </c>
      <c r="T137" s="13">
        <v>0.89</v>
      </c>
      <c r="U137" s="13">
        <f>ABS(T137)-ABS(S137)</f>
        <v>0</v>
      </c>
      <c r="V137" s="13"/>
      <c r="W137" s="13"/>
      <c r="X137" s="13"/>
      <c r="Y137" s="13"/>
      <c r="Z137" s="13"/>
    </row>
    <row r="138" spans="1:26" x14ac:dyDescent="0.3">
      <c r="A138" s="11">
        <v>3</v>
      </c>
      <c r="B138" s="11"/>
      <c r="C138" s="11"/>
      <c r="D138" s="13">
        <v>3.56</v>
      </c>
      <c r="E138" s="13">
        <v>3.6</v>
      </c>
      <c r="F138" s="13">
        <f t="shared" si="24"/>
        <v>4.0000000000000036E-2</v>
      </c>
      <c r="G138" s="13">
        <v>-0.4</v>
      </c>
      <c r="H138" s="13">
        <v>-0.4</v>
      </c>
      <c r="I138" s="13">
        <f t="shared" si="25"/>
        <v>0</v>
      </c>
      <c r="J138" s="13"/>
      <c r="K138" s="13"/>
      <c r="L138" s="13"/>
      <c r="M138" s="13"/>
      <c r="N138" s="13"/>
      <c r="O138" s="13"/>
      <c r="P138" s="13">
        <v>2.02</v>
      </c>
      <c r="Q138" s="13">
        <v>2.0299999999999998</v>
      </c>
      <c r="R138" s="13">
        <f>ABS(Q138)-ABS(P138)</f>
        <v>9.9999999999997868E-3</v>
      </c>
      <c r="S138" s="13">
        <v>0.9</v>
      </c>
      <c r="T138" s="13">
        <v>0.89</v>
      </c>
      <c r="U138" s="13">
        <f>ABS(T138)-ABS(S138)</f>
        <v>-1.0000000000000009E-2</v>
      </c>
      <c r="V138" s="13"/>
      <c r="W138" s="13"/>
      <c r="X138" s="13"/>
      <c r="Y138" s="13"/>
      <c r="Z138" s="13"/>
    </row>
    <row r="139" spans="1:26" x14ac:dyDescent="0.3">
      <c r="A139" s="11">
        <v>4</v>
      </c>
      <c r="B139" s="11"/>
      <c r="C139" s="11"/>
      <c r="D139" s="13">
        <v>4.04</v>
      </c>
      <c r="E139" s="13">
        <v>4.09</v>
      </c>
      <c r="F139" s="13">
        <f t="shared" si="24"/>
        <v>4.9999999999999822E-2</v>
      </c>
      <c r="G139" s="13">
        <v>0.23</v>
      </c>
      <c r="H139" s="13">
        <v>0.22</v>
      </c>
      <c r="I139" s="13">
        <f t="shared" si="25"/>
        <v>-1.0000000000000009E-2</v>
      </c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</row>
    <row r="140" spans="1:26" x14ac:dyDescent="0.3">
      <c r="A140" s="11">
        <v>5</v>
      </c>
      <c r="B140" s="11"/>
      <c r="C140" s="11"/>
      <c r="D140" s="13">
        <v>4.22</v>
      </c>
      <c r="E140" s="13">
        <v>4.18</v>
      </c>
      <c r="F140" s="13">
        <f t="shared" si="24"/>
        <v>-4.0000000000000036E-2</v>
      </c>
      <c r="G140" s="13">
        <v>0.76</v>
      </c>
      <c r="H140" s="13">
        <v>0.74</v>
      </c>
      <c r="I140" s="13">
        <f t="shared" si="25"/>
        <v>-2.0000000000000018E-2</v>
      </c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</row>
    <row r="141" spans="1:26" x14ac:dyDescent="0.3">
      <c r="A141" s="11">
        <v>6</v>
      </c>
      <c r="B141" s="11"/>
      <c r="C141" s="11"/>
      <c r="D141" s="13">
        <v>3.56</v>
      </c>
      <c r="E141" s="13">
        <v>3.56</v>
      </c>
      <c r="F141" s="13">
        <f t="shared" si="24"/>
        <v>0</v>
      </c>
      <c r="G141" s="13">
        <v>-0.1</v>
      </c>
      <c r="H141" s="13">
        <v>-0.09</v>
      </c>
      <c r="I141" s="13">
        <f t="shared" si="25"/>
        <v>-1.0000000000000009E-2</v>
      </c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spans="1:26" x14ac:dyDescent="0.3">
      <c r="A142" s="11">
        <v>7</v>
      </c>
      <c r="B142" s="11"/>
      <c r="C142" s="11"/>
      <c r="D142" s="13">
        <v>2.64</v>
      </c>
      <c r="E142" s="13">
        <v>2.59</v>
      </c>
      <c r="F142" s="13">
        <f t="shared" si="24"/>
        <v>-5.0000000000000266E-2</v>
      </c>
      <c r="G142" s="13">
        <v>-0.11</v>
      </c>
      <c r="H142" s="13">
        <v>-0.09</v>
      </c>
      <c r="I142" s="13">
        <f t="shared" si="25"/>
        <v>-2.0000000000000004E-2</v>
      </c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</row>
    <row r="143" spans="1:26" x14ac:dyDescent="0.3">
      <c r="A143" s="14">
        <v>0</v>
      </c>
      <c r="B143" s="14" t="s">
        <v>37</v>
      </c>
      <c r="C143" s="15">
        <v>347.78</v>
      </c>
      <c r="D143" s="16"/>
      <c r="E143" s="16"/>
      <c r="F143" s="16"/>
      <c r="G143" s="16"/>
      <c r="H143" s="16"/>
      <c r="I143" s="16"/>
      <c r="J143" s="16">
        <v>0</v>
      </c>
      <c r="K143" s="16">
        <v>0</v>
      </c>
      <c r="L143" s="16">
        <f>ABS(K143)-ABS(J143)</f>
        <v>0</v>
      </c>
      <c r="M143" s="16">
        <v>0.69</v>
      </c>
      <c r="N143" s="16">
        <v>0.71</v>
      </c>
      <c r="O143" s="16">
        <f>ABS(N143)-ABS(M143)</f>
        <v>2.0000000000000018E-2</v>
      </c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</row>
    <row r="144" spans="1:26" x14ac:dyDescent="0.3">
      <c r="A144" s="14">
        <v>1</v>
      </c>
      <c r="B144" s="14"/>
      <c r="C144" s="14"/>
      <c r="D144" s="16">
        <v>1.4</v>
      </c>
      <c r="E144" s="16">
        <v>1.35</v>
      </c>
      <c r="F144" s="16">
        <f>ABS(E144)-ABS(D144)</f>
        <v>-4.9999999999999822E-2</v>
      </c>
      <c r="G144" s="16">
        <v>-0.55000000000000004</v>
      </c>
      <c r="H144" s="16">
        <v>-0.54</v>
      </c>
      <c r="I144" s="16">
        <f>ABS(H144)-ABS(G144)</f>
        <v>-1.0000000000000009E-2</v>
      </c>
      <c r="J144" s="16"/>
      <c r="K144" s="16"/>
      <c r="L144" s="16"/>
      <c r="M144" s="16"/>
      <c r="N144" s="16"/>
      <c r="O144" s="16"/>
      <c r="P144" s="16">
        <v>3.47</v>
      </c>
      <c r="Q144" s="16">
        <v>3.43</v>
      </c>
      <c r="R144" s="16">
        <f>ABS(Q144)-ABS(P144)</f>
        <v>-4.0000000000000036E-2</v>
      </c>
      <c r="S144" s="16">
        <v>0.76</v>
      </c>
      <c r="T144" s="16">
        <v>0.76</v>
      </c>
      <c r="U144" s="16">
        <f>ABS(T144)-ABS(S144)</f>
        <v>0</v>
      </c>
      <c r="V144" s="16"/>
      <c r="W144" s="16"/>
      <c r="X144" s="16"/>
      <c r="Y144" s="16"/>
      <c r="Z144" s="16"/>
    </row>
    <row r="145" spans="1:26" x14ac:dyDescent="0.3">
      <c r="A145" s="14">
        <v>2</v>
      </c>
      <c r="B145" s="14"/>
      <c r="C145" s="14"/>
      <c r="D145" s="16">
        <v>5.43</v>
      </c>
      <c r="E145" s="16">
        <v>5.46</v>
      </c>
      <c r="F145" s="16">
        <f>ABS(E145)-ABS(D145)</f>
        <v>3.0000000000000249E-2</v>
      </c>
      <c r="G145" s="16">
        <v>-0.54</v>
      </c>
      <c r="H145" s="16">
        <v>-0.52</v>
      </c>
      <c r="I145" s="16">
        <f>ABS(H145)-ABS(G145)</f>
        <v>-2.0000000000000018E-2</v>
      </c>
      <c r="J145" s="16"/>
      <c r="K145" s="16"/>
      <c r="L145" s="16"/>
      <c r="M145" s="16"/>
      <c r="N145" s="16"/>
      <c r="O145" s="16"/>
      <c r="P145" s="16">
        <v>3.77</v>
      </c>
      <c r="Q145" s="16">
        <v>3.77</v>
      </c>
      <c r="R145" s="16">
        <f>ABS(Q145)-ABS(P145)</f>
        <v>0</v>
      </c>
      <c r="S145" s="16">
        <v>1.06</v>
      </c>
      <c r="T145" s="16">
        <v>1.08</v>
      </c>
      <c r="U145" s="16">
        <f>ABS(T145)-ABS(S145)</f>
        <v>2.0000000000000018E-2</v>
      </c>
      <c r="V145" s="16"/>
      <c r="W145" s="16"/>
      <c r="X145" s="16"/>
      <c r="Y145" s="16"/>
      <c r="Z145" s="16"/>
    </row>
    <row r="146" spans="1:26" x14ac:dyDescent="0.3">
      <c r="A146" s="14">
        <v>3</v>
      </c>
      <c r="B146" s="14"/>
      <c r="C146" s="14"/>
      <c r="D146" s="16">
        <v>5.73</v>
      </c>
      <c r="E146" s="16">
        <v>5.69</v>
      </c>
      <c r="F146" s="16">
        <f>ABS(E146)-ABS(D146)</f>
        <v>-4.0000000000000036E-2</v>
      </c>
      <c r="G146" s="16">
        <v>-0.24</v>
      </c>
      <c r="H146" s="16">
        <v>-0.26</v>
      </c>
      <c r="I146" s="16">
        <f>ABS(H146)-ABS(G146)</f>
        <v>2.0000000000000018E-2</v>
      </c>
      <c r="J146" s="16"/>
      <c r="K146" s="16"/>
      <c r="L146" s="16"/>
      <c r="M146" s="16"/>
      <c r="N146" s="16"/>
      <c r="O146" s="16"/>
      <c r="P146" s="16">
        <v>3.53</v>
      </c>
      <c r="Q146" s="16">
        <v>3.5</v>
      </c>
      <c r="R146" s="16">
        <f>ABS(Q146)-ABS(P146)</f>
        <v>-2.9999999999999805E-2</v>
      </c>
      <c r="S146" s="16">
        <v>1.06</v>
      </c>
      <c r="T146" s="16">
        <v>1.07</v>
      </c>
      <c r="U146" s="16">
        <f>ABS(T146)-ABS(S146)</f>
        <v>1.0000000000000009E-2</v>
      </c>
      <c r="V146" s="16"/>
      <c r="W146" s="16"/>
      <c r="X146" s="16"/>
      <c r="Y146" s="16"/>
      <c r="Z146" s="16"/>
    </row>
    <row r="147" spans="1:26" x14ac:dyDescent="0.3">
      <c r="A147" s="14">
        <v>4</v>
      </c>
      <c r="B147" s="14"/>
      <c r="C147" s="14"/>
      <c r="D147" s="16">
        <v>3.73</v>
      </c>
      <c r="E147" s="16">
        <v>3.72</v>
      </c>
      <c r="F147" s="16">
        <f>ABS(E147)-ABS(D147)</f>
        <v>-9.9999999999997868E-3</v>
      </c>
      <c r="G147" s="16">
        <v>-0.25</v>
      </c>
      <c r="H147" s="16">
        <v>-0.25</v>
      </c>
      <c r="I147" s="16">
        <f>ABS(H147)-ABS(G147)</f>
        <v>0</v>
      </c>
      <c r="J147" s="16"/>
      <c r="K147" s="16"/>
      <c r="L147" s="16"/>
      <c r="M147" s="16"/>
      <c r="N147" s="16"/>
      <c r="O147" s="16"/>
      <c r="P147" s="16">
        <v>1.77</v>
      </c>
      <c r="Q147" s="16">
        <v>1.79</v>
      </c>
      <c r="R147" s="16">
        <f>ABS(Q147)-ABS(P147)</f>
        <v>2.0000000000000018E-2</v>
      </c>
      <c r="S147" s="16">
        <v>1.03</v>
      </c>
      <c r="T147" s="16">
        <v>1.02</v>
      </c>
      <c r="U147" s="16">
        <f>ABS(T147)-ABS(S147)</f>
        <v>-1.0000000000000009E-2</v>
      </c>
      <c r="V147" s="16"/>
      <c r="W147" s="16"/>
      <c r="X147" s="16"/>
      <c r="Y147" s="16"/>
      <c r="Z147" s="16"/>
    </row>
    <row r="148" spans="1:26" x14ac:dyDescent="0.3">
      <c r="A148" s="11">
        <v>0</v>
      </c>
      <c r="B148" s="11">
        <v>2.2999999999999998</v>
      </c>
      <c r="C148" s="12">
        <v>360</v>
      </c>
      <c r="D148" s="13"/>
      <c r="E148" s="13"/>
      <c r="F148" s="13"/>
      <c r="G148" s="13"/>
      <c r="H148" s="13"/>
      <c r="I148" s="13"/>
      <c r="J148" s="13">
        <v>0</v>
      </c>
      <c r="K148" s="13">
        <v>0</v>
      </c>
      <c r="L148" s="13">
        <f>ABS(K148)-ABS(J148)</f>
        <v>0</v>
      </c>
      <c r="M148" s="13">
        <v>-0.6</v>
      </c>
      <c r="N148" s="13">
        <v>-0.57999999999999996</v>
      </c>
      <c r="O148" s="13">
        <f>ABS(N148)-ABS(M148)</f>
        <v>-2.0000000000000018E-2</v>
      </c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</row>
    <row r="149" spans="1:26" x14ac:dyDescent="0.3">
      <c r="A149" s="11">
        <v>1</v>
      </c>
      <c r="B149" s="11"/>
      <c r="C149" s="11"/>
      <c r="D149" s="13">
        <v>2.95</v>
      </c>
      <c r="E149" s="13">
        <v>2.99</v>
      </c>
      <c r="F149" s="13">
        <f>ABS(E149)-ABS(D149)</f>
        <v>4.0000000000000036E-2</v>
      </c>
      <c r="G149" s="13">
        <v>-0.6</v>
      </c>
      <c r="H149" s="13">
        <v>-0.62</v>
      </c>
      <c r="I149" s="13">
        <f>ABS(H149)-ABS(G149)</f>
        <v>2.0000000000000018E-2</v>
      </c>
      <c r="J149" s="13"/>
      <c r="K149" s="13"/>
      <c r="L149" s="13"/>
      <c r="M149" s="13"/>
      <c r="N149" s="13"/>
      <c r="O149" s="13"/>
      <c r="P149" s="13">
        <v>1.24</v>
      </c>
      <c r="Q149" s="13">
        <v>1.25</v>
      </c>
      <c r="R149" s="13">
        <f>ABS(Q149)-ABS(P149)</f>
        <v>1.0000000000000009E-2</v>
      </c>
      <c r="S149" s="13">
        <v>0.68</v>
      </c>
      <c r="T149" s="13">
        <v>0.7</v>
      </c>
      <c r="U149" s="13">
        <f>ABS(T149)-ABS(S149)</f>
        <v>1.9999999999999907E-2</v>
      </c>
      <c r="V149" s="13"/>
      <c r="W149" s="13"/>
      <c r="X149" s="13"/>
      <c r="Y149" s="13"/>
      <c r="Z149" s="13"/>
    </row>
    <row r="150" spans="1:26" x14ac:dyDescent="0.3">
      <c r="A150" s="11">
        <v>2</v>
      </c>
      <c r="B150" s="11"/>
      <c r="C150" s="11"/>
      <c r="D150" s="13">
        <v>5.5</v>
      </c>
      <c r="E150" s="13">
        <v>5.47</v>
      </c>
      <c r="F150" s="13">
        <f>ABS(E150)-ABS(D150)</f>
        <v>-3.0000000000000249E-2</v>
      </c>
      <c r="G150" s="13">
        <v>-0.59</v>
      </c>
      <c r="H150" s="13">
        <v>-0.57999999999999996</v>
      </c>
      <c r="I150" s="13">
        <f>ABS(H150)-ABS(G150)</f>
        <v>-1.0000000000000009E-2</v>
      </c>
      <c r="J150" s="13"/>
      <c r="K150" s="13"/>
      <c r="L150" s="13"/>
      <c r="M150" s="13"/>
      <c r="N150" s="13"/>
      <c r="O150" s="13"/>
      <c r="P150" s="13">
        <v>3.61</v>
      </c>
      <c r="Q150" s="13">
        <v>3.64</v>
      </c>
      <c r="R150" s="13">
        <f>ABS(Q150)-ABS(P150)</f>
        <v>3.0000000000000249E-2</v>
      </c>
      <c r="S150" s="13">
        <v>0.67</v>
      </c>
      <c r="T150" s="13">
        <v>0.66</v>
      </c>
      <c r="U150" s="13">
        <f>ABS(T150)-ABS(S150)</f>
        <v>-1.0000000000000009E-2</v>
      </c>
      <c r="V150" s="13"/>
      <c r="W150" s="13"/>
      <c r="X150" s="13"/>
      <c r="Y150" s="13"/>
      <c r="Z150" s="13"/>
    </row>
    <row r="151" spans="1:26" x14ac:dyDescent="0.3">
      <c r="A151" s="11">
        <v>3</v>
      </c>
      <c r="B151" s="11"/>
      <c r="C151" s="11"/>
      <c r="D151" s="13">
        <v>5.8</v>
      </c>
      <c r="E151" s="13">
        <v>5.79</v>
      </c>
      <c r="F151" s="13">
        <f>ABS(E151)-ABS(D151)</f>
        <v>-9.9999999999997868E-3</v>
      </c>
      <c r="G151" s="13">
        <v>-0.28999999999999998</v>
      </c>
      <c r="H151" s="13">
        <v>-0.3</v>
      </c>
      <c r="I151" s="13">
        <f>ABS(H151)-ABS(G151)</f>
        <v>1.0000000000000009E-2</v>
      </c>
      <c r="J151" s="13"/>
      <c r="K151" s="13"/>
      <c r="L151" s="13"/>
      <c r="M151" s="13"/>
      <c r="N151" s="13"/>
      <c r="O151" s="13"/>
      <c r="P151" s="13">
        <v>3.91</v>
      </c>
      <c r="Q151" s="13">
        <v>3.91</v>
      </c>
      <c r="R151" s="13">
        <f>ABS(Q151)-ABS(P151)</f>
        <v>0</v>
      </c>
      <c r="S151" s="13">
        <v>0.97</v>
      </c>
      <c r="T151" s="13">
        <v>0.98</v>
      </c>
      <c r="U151" s="13">
        <f>ABS(T151)-ABS(S151)</f>
        <v>1.0000000000000009E-2</v>
      </c>
      <c r="V151" s="13"/>
      <c r="W151" s="13"/>
      <c r="X151" s="13"/>
      <c r="Y151" s="13"/>
      <c r="Z151" s="13"/>
    </row>
    <row r="152" spans="1:26" x14ac:dyDescent="0.3">
      <c r="A152" s="11">
        <v>4</v>
      </c>
      <c r="B152" s="11"/>
      <c r="C152" s="11"/>
      <c r="D152" s="13">
        <v>3.8</v>
      </c>
      <c r="E152" s="13">
        <v>3.78</v>
      </c>
      <c r="F152" s="13">
        <f>ABS(E152)-ABS(D152)</f>
        <v>-2.0000000000000018E-2</v>
      </c>
      <c r="G152" s="13">
        <v>-0.3</v>
      </c>
      <c r="H152" s="13">
        <v>-0.28000000000000003</v>
      </c>
      <c r="I152" s="13">
        <f>ABS(H152)-ABS(G152)</f>
        <v>-1.9999999999999962E-2</v>
      </c>
      <c r="J152" s="13"/>
      <c r="K152" s="13"/>
      <c r="L152" s="13"/>
      <c r="M152" s="13"/>
      <c r="N152" s="13"/>
      <c r="O152" s="13"/>
      <c r="P152" s="13">
        <v>1.91</v>
      </c>
      <c r="Q152" s="13">
        <v>1.88</v>
      </c>
      <c r="R152" s="13">
        <f>ABS(Q152)-ABS(P152)</f>
        <v>-3.0000000000000027E-2</v>
      </c>
      <c r="S152" s="13">
        <v>0.98</v>
      </c>
      <c r="T152" s="13">
        <v>0.99</v>
      </c>
      <c r="U152" s="13">
        <f>ABS(T152)-ABS(S152)</f>
        <v>1.0000000000000009E-2</v>
      </c>
      <c r="V152" s="13"/>
      <c r="W152" s="13"/>
      <c r="X152" s="13"/>
      <c r="Y152" s="13"/>
      <c r="Z152" s="13"/>
    </row>
    <row r="153" spans="1:26" x14ac:dyDescent="0.3">
      <c r="A153" s="14">
        <v>0</v>
      </c>
      <c r="B153" s="14">
        <v>1.22</v>
      </c>
      <c r="C153" s="15">
        <v>380</v>
      </c>
      <c r="D153" s="16"/>
      <c r="E153" s="16"/>
      <c r="F153" s="16"/>
      <c r="G153" s="16"/>
      <c r="H153" s="16"/>
      <c r="I153" s="16"/>
      <c r="J153" s="16">
        <v>0</v>
      </c>
      <c r="K153" s="16">
        <v>0</v>
      </c>
      <c r="L153" s="16">
        <f>ABS(K153)-ABS(J153)</f>
        <v>0</v>
      </c>
      <c r="M153" s="16">
        <v>0.5</v>
      </c>
      <c r="N153" s="16">
        <v>0.5</v>
      </c>
      <c r="O153" s="16">
        <f>ABS(N153)-ABS(M153)</f>
        <v>0</v>
      </c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</row>
    <row r="154" spans="1:26" x14ac:dyDescent="0.3">
      <c r="A154" s="14">
        <v>1</v>
      </c>
      <c r="B154" s="14"/>
      <c r="C154" s="14"/>
      <c r="D154" s="16">
        <v>1.5</v>
      </c>
      <c r="E154" s="16">
        <v>1.52</v>
      </c>
      <c r="F154" s="16">
        <f>ABS(E154)-ABS(D154)</f>
        <v>2.0000000000000018E-2</v>
      </c>
      <c r="G154" s="16">
        <v>-0.71</v>
      </c>
      <c r="H154" s="16">
        <v>-0.72</v>
      </c>
      <c r="I154" s="16">
        <f>ABS(H154)-ABS(G154)</f>
        <v>1.0000000000000009E-2</v>
      </c>
      <c r="J154" s="16"/>
      <c r="K154" s="16"/>
      <c r="L154" s="16"/>
      <c r="M154" s="16"/>
      <c r="N154" s="16"/>
      <c r="O154" s="16"/>
      <c r="P154" s="16">
        <v>3.52</v>
      </c>
      <c r="Q154" s="16">
        <v>3.57</v>
      </c>
      <c r="R154" s="16">
        <f>ABS(Q154)-ABS(P154)</f>
        <v>4.9999999999999822E-2</v>
      </c>
      <c r="S154" s="16">
        <v>0.51</v>
      </c>
      <c r="T154" s="16">
        <v>0.52</v>
      </c>
      <c r="U154" s="16">
        <f>ABS(T154)-ABS(S154)</f>
        <v>1.0000000000000009E-2</v>
      </c>
      <c r="V154" s="16"/>
      <c r="W154" s="16"/>
      <c r="X154" s="16"/>
      <c r="Y154" s="16"/>
      <c r="Z154" s="16"/>
    </row>
    <row r="155" spans="1:26" x14ac:dyDescent="0.3">
      <c r="A155" s="14">
        <v>2</v>
      </c>
      <c r="B155" s="14"/>
      <c r="C155" s="14"/>
      <c r="D155" s="16">
        <v>5.66</v>
      </c>
      <c r="E155" s="16">
        <v>5.62</v>
      </c>
      <c r="F155" s="16">
        <f>ABS(E155)-ABS(D155)</f>
        <v>-4.0000000000000036E-2</v>
      </c>
      <c r="G155" s="16">
        <v>-0.68</v>
      </c>
      <c r="H155" s="16">
        <v>-0.67</v>
      </c>
      <c r="I155" s="16">
        <f>ABS(H155)-ABS(G155)</f>
        <v>-1.0000000000000009E-2</v>
      </c>
      <c r="J155" s="16"/>
      <c r="K155" s="16"/>
      <c r="L155" s="16"/>
      <c r="M155" s="16"/>
      <c r="N155" s="16"/>
      <c r="O155" s="16"/>
      <c r="P155" s="16">
        <v>3.88</v>
      </c>
      <c r="Q155" s="16">
        <v>3.88</v>
      </c>
      <c r="R155" s="16">
        <f>ABS(Q155)-ABS(P155)</f>
        <v>0</v>
      </c>
      <c r="S155" s="16">
        <v>0.51</v>
      </c>
      <c r="T155" s="16">
        <v>0.52</v>
      </c>
      <c r="U155" s="16">
        <f>ABS(T155)-ABS(S155)</f>
        <v>1.0000000000000009E-2</v>
      </c>
      <c r="V155" s="16"/>
      <c r="W155" s="16"/>
      <c r="X155" s="16"/>
      <c r="Y155" s="16"/>
      <c r="Z155" s="16"/>
    </row>
    <row r="156" spans="1:26" x14ac:dyDescent="0.3">
      <c r="A156" s="14">
        <v>3</v>
      </c>
      <c r="B156" s="14"/>
      <c r="C156" s="14"/>
      <c r="D156" s="16">
        <v>5.96</v>
      </c>
      <c r="E156" s="16">
        <v>5.93</v>
      </c>
      <c r="F156" s="16">
        <f>ABS(E156)-ABS(D156)</f>
        <v>-3.0000000000000249E-2</v>
      </c>
      <c r="G156" s="16">
        <v>-0.38</v>
      </c>
      <c r="H156" s="16">
        <v>-0.39</v>
      </c>
      <c r="I156" s="16">
        <f>ABS(H156)-ABS(G156)</f>
        <v>1.0000000000000009E-2</v>
      </c>
      <c r="J156" s="16"/>
      <c r="K156" s="16"/>
      <c r="L156" s="16"/>
      <c r="M156" s="16"/>
      <c r="N156" s="16"/>
      <c r="O156" s="16"/>
      <c r="P156" s="16">
        <v>4.18</v>
      </c>
      <c r="Q156" s="16">
        <v>4.16</v>
      </c>
      <c r="R156" s="16">
        <f>ABS(Q156)-ABS(P156)</f>
        <v>-1.9999999999999574E-2</v>
      </c>
      <c r="S156" s="16">
        <v>0.81</v>
      </c>
      <c r="T156" s="16">
        <v>0.8</v>
      </c>
      <c r="U156" s="16">
        <f>ABS(T156)-ABS(S156)</f>
        <v>-1.0000000000000009E-2</v>
      </c>
      <c r="V156" s="16"/>
      <c r="W156" s="16"/>
      <c r="X156" s="16"/>
      <c r="Y156" s="16"/>
      <c r="Z156" s="16"/>
    </row>
    <row r="157" spans="1:26" x14ac:dyDescent="0.3">
      <c r="A157" s="14">
        <v>4</v>
      </c>
      <c r="B157" s="14"/>
      <c r="C157" s="14"/>
      <c r="D157" s="16">
        <v>3.96</v>
      </c>
      <c r="E157" s="16">
        <v>3.95</v>
      </c>
      <c r="F157" s="16">
        <f>ABS(E157)-ABS(D157)</f>
        <v>-9.9999999999997868E-3</v>
      </c>
      <c r="G157" s="16">
        <v>-0.39</v>
      </c>
      <c r="H157" s="16">
        <v>-0.39</v>
      </c>
      <c r="I157" s="16">
        <f>ABS(H157)-ABS(G157)</f>
        <v>0</v>
      </c>
      <c r="J157" s="16"/>
      <c r="K157" s="16"/>
      <c r="L157" s="16"/>
      <c r="M157" s="16"/>
      <c r="N157" s="16"/>
      <c r="O157" s="16"/>
      <c r="P157" s="16">
        <v>3.52</v>
      </c>
      <c r="Q157" s="16">
        <v>3.56</v>
      </c>
      <c r="R157" s="16">
        <f>ABS(Q157)-ABS(P157)</f>
        <v>4.0000000000000036E-2</v>
      </c>
      <c r="S157" s="16">
        <v>0.81</v>
      </c>
      <c r="T157" s="16">
        <v>0.81</v>
      </c>
      <c r="U157" s="16">
        <f>ABS(T157)-ABS(S157)</f>
        <v>0</v>
      </c>
      <c r="V157" s="16"/>
      <c r="W157" s="16"/>
      <c r="X157" s="16"/>
      <c r="Y157" s="16"/>
      <c r="Z157" s="16"/>
    </row>
    <row r="158" spans="1:26" x14ac:dyDescent="0.3">
      <c r="A158" s="14">
        <v>5</v>
      </c>
      <c r="B158" s="14"/>
      <c r="C158" s="14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>
        <v>2.1800000000000002</v>
      </c>
      <c r="Q158" s="16">
        <v>2.21</v>
      </c>
      <c r="R158" s="16">
        <f>ABS(Q158)-ABS(P158)</f>
        <v>2.9999999999999805E-2</v>
      </c>
      <c r="S158" s="16">
        <v>0.8</v>
      </c>
      <c r="T158" s="16">
        <v>0.8</v>
      </c>
      <c r="U158" s="16">
        <f>ABS(T158)-ABS(S158)</f>
        <v>0</v>
      </c>
      <c r="V158" s="16"/>
      <c r="W158" s="16"/>
      <c r="X158" s="16"/>
      <c r="Y158" s="16"/>
      <c r="Z158" s="16"/>
    </row>
    <row r="159" spans="1:26" x14ac:dyDescent="0.3">
      <c r="A159" s="11">
        <v>0</v>
      </c>
      <c r="B159" s="11">
        <v>2.5499999999999998</v>
      </c>
      <c r="C159" s="12">
        <v>400</v>
      </c>
      <c r="D159" s="13"/>
      <c r="E159" s="13"/>
      <c r="F159" s="13"/>
      <c r="G159" s="13"/>
      <c r="H159" s="13"/>
      <c r="I159" s="13"/>
      <c r="J159" s="13">
        <v>0</v>
      </c>
      <c r="K159" s="13">
        <v>0</v>
      </c>
      <c r="L159" s="13">
        <f>ABS(K159)-ABS(J159)</f>
        <v>0</v>
      </c>
      <c r="M159" s="13">
        <v>-0.81</v>
      </c>
      <c r="N159" s="13">
        <v>-0.81</v>
      </c>
      <c r="O159" s="13">
        <f>ABS(N159)-ABS(M159)</f>
        <v>0</v>
      </c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</row>
    <row r="160" spans="1:26" x14ac:dyDescent="0.3">
      <c r="A160" s="11">
        <v>1</v>
      </c>
      <c r="B160" s="11"/>
      <c r="C160" s="11"/>
      <c r="D160" s="13">
        <v>4</v>
      </c>
      <c r="E160" s="13">
        <v>3.97</v>
      </c>
      <c r="F160" s="13">
        <f>ABS(E160)-ABS(D160)</f>
        <v>-2.9999999999999805E-2</v>
      </c>
      <c r="G160" s="13">
        <v>-0.83</v>
      </c>
      <c r="H160" s="13">
        <v>-0.84</v>
      </c>
      <c r="I160" s="13">
        <f>ABS(H160)-ABS(G160)</f>
        <v>1.0000000000000009E-2</v>
      </c>
      <c r="J160" s="13"/>
      <c r="K160" s="13"/>
      <c r="L160" s="13"/>
      <c r="M160" s="13"/>
      <c r="N160" s="13"/>
      <c r="O160" s="13"/>
      <c r="P160" s="13">
        <v>1.57</v>
      </c>
      <c r="Q160" s="13">
        <v>1.54</v>
      </c>
      <c r="R160" s="13">
        <f t="shared" ref="R160:R165" si="26">ABS(Q160)-ABS(P160)</f>
        <v>-3.0000000000000027E-2</v>
      </c>
      <c r="S160" s="13">
        <v>-0.68</v>
      </c>
      <c r="T160" s="13">
        <v>-0.69</v>
      </c>
      <c r="U160" s="13">
        <f t="shared" ref="U160:U165" si="27">ABS(T160)-ABS(S160)</f>
        <v>9.9999999999998979E-3</v>
      </c>
      <c r="V160" s="13"/>
      <c r="W160" s="13"/>
      <c r="X160" s="13"/>
      <c r="Y160" s="13"/>
      <c r="Z160" s="13"/>
    </row>
    <row r="161" spans="1:26" x14ac:dyDescent="0.3">
      <c r="A161" s="11">
        <v>2</v>
      </c>
      <c r="B161" s="11"/>
      <c r="C161" s="11"/>
      <c r="D161" s="13">
        <v>4.5599999999999996</v>
      </c>
      <c r="E161" s="13">
        <v>4.5599999999999996</v>
      </c>
      <c r="F161" s="13">
        <f>ABS(E161)-ABS(D161)</f>
        <v>0</v>
      </c>
      <c r="G161" s="13">
        <v>-0.08</v>
      </c>
      <c r="H161" s="13">
        <v>-0.06</v>
      </c>
      <c r="I161" s="13">
        <f>ABS(H161)-ABS(G161)</f>
        <v>-2.0000000000000004E-2</v>
      </c>
      <c r="J161" s="13"/>
      <c r="K161" s="13"/>
      <c r="L161" s="13"/>
      <c r="M161" s="13"/>
      <c r="N161" s="13"/>
      <c r="O161" s="13"/>
      <c r="P161" s="13">
        <v>2.2400000000000002</v>
      </c>
      <c r="Q161" s="13">
        <v>2.2000000000000002</v>
      </c>
      <c r="R161" s="13">
        <f t="shared" si="26"/>
        <v>-4.0000000000000036E-2</v>
      </c>
      <c r="S161" s="13">
        <v>0.53</v>
      </c>
      <c r="T161" s="13">
        <v>0.51</v>
      </c>
      <c r="U161" s="13">
        <f t="shared" si="27"/>
        <v>-2.0000000000000018E-2</v>
      </c>
      <c r="V161" s="13"/>
      <c r="W161" s="13"/>
      <c r="X161" s="13"/>
      <c r="Y161" s="13"/>
      <c r="Z161" s="13"/>
    </row>
    <row r="162" spans="1:26" x14ac:dyDescent="0.3">
      <c r="A162" s="11">
        <v>3</v>
      </c>
      <c r="B162" s="11"/>
      <c r="C162" s="11"/>
      <c r="D162" s="13">
        <v>4.74</v>
      </c>
      <c r="E162" s="13">
        <v>4.7</v>
      </c>
      <c r="F162" s="13">
        <f>ABS(E162)-ABS(D162)</f>
        <v>-4.0000000000000036E-2</v>
      </c>
      <c r="G162" s="13">
        <v>0.46</v>
      </c>
      <c r="H162" s="13">
        <v>0.46</v>
      </c>
      <c r="I162" s="13">
        <f>ABS(H162)-ABS(G162)</f>
        <v>0</v>
      </c>
      <c r="J162" s="13"/>
      <c r="K162" s="13"/>
      <c r="L162" s="13"/>
      <c r="M162" s="13"/>
      <c r="N162" s="13"/>
      <c r="O162" s="13"/>
      <c r="P162" s="13">
        <v>3.9</v>
      </c>
      <c r="Q162" s="13">
        <v>3.95</v>
      </c>
      <c r="R162" s="13">
        <f t="shared" si="26"/>
        <v>5.0000000000000266E-2</v>
      </c>
      <c r="S162" s="13">
        <v>0.52</v>
      </c>
      <c r="T162" s="13">
        <v>0.53</v>
      </c>
      <c r="U162" s="13">
        <f t="shared" si="27"/>
        <v>1.0000000000000009E-2</v>
      </c>
      <c r="V162" s="13"/>
      <c r="W162" s="13"/>
      <c r="X162" s="13"/>
      <c r="Y162" s="13"/>
      <c r="Z162" s="13"/>
    </row>
    <row r="163" spans="1:26" x14ac:dyDescent="0.3">
      <c r="A163" s="11">
        <v>4</v>
      </c>
      <c r="B163" s="11"/>
      <c r="C163" s="11"/>
      <c r="D163" s="13">
        <v>4</v>
      </c>
      <c r="E163" s="13">
        <v>3.96</v>
      </c>
      <c r="F163" s="13">
        <f>ABS(E163)-ABS(D163)</f>
        <v>-4.0000000000000036E-2</v>
      </c>
      <c r="G163" s="13">
        <v>-0.53</v>
      </c>
      <c r="H163" s="13">
        <v>-0.53</v>
      </c>
      <c r="I163" s="13">
        <f>ABS(H163)-ABS(G163)</f>
        <v>0</v>
      </c>
      <c r="J163" s="13"/>
      <c r="K163" s="13"/>
      <c r="L163" s="13"/>
      <c r="M163" s="13"/>
      <c r="N163" s="13"/>
      <c r="O163" s="13"/>
      <c r="P163" s="13">
        <v>4.2</v>
      </c>
      <c r="Q163" s="13">
        <v>4.1900000000000004</v>
      </c>
      <c r="R163" s="13">
        <f t="shared" si="26"/>
        <v>-9.9999999999997868E-3</v>
      </c>
      <c r="S163" s="13">
        <v>0.82</v>
      </c>
      <c r="T163" s="13">
        <v>0.82</v>
      </c>
      <c r="U163" s="13">
        <f t="shared" si="27"/>
        <v>0</v>
      </c>
      <c r="V163" s="13"/>
      <c r="W163" s="13"/>
      <c r="X163" s="13"/>
      <c r="Y163" s="13"/>
      <c r="Z163" s="13"/>
    </row>
    <row r="164" spans="1:26" x14ac:dyDescent="0.3">
      <c r="A164" s="11">
        <v>5</v>
      </c>
      <c r="B164" s="11"/>
      <c r="C164" s="11"/>
      <c r="D164" s="13">
        <v>3.24</v>
      </c>
      <c r="E164" s="13">
        <v>3.27</v>
      </c>
      <c r="F164" s="13">
        <f>ABS(E164)-ABS(D164)</f>
        <v>2.9999999999999805E-2</v>
      </c>
      <c r="G164" s="13">
        <v>-0.53</v>
      </c>
      <c r="H164" s="13">
        <v>-0.54</v>
      </c>
      <c r="I164" s="13">
        <f>ABS(H164)-ABS(G164)</f>
        <v>1.0000000000000009E-2</v>
      </c>
      <c r="J164" s="13"/>
      <c r="K164" s="13"/>
      <c r="L164" s="13"/>
      <c r="M164" s="13"/>
      <c r="N164" s="13"/>
      <c r="O164" s="13"/>
      <c r="P164" s="13">
        <v>2.2400000000000002</v>
      </c>
      <c r="Q164" s="13">
        <v>2.2400000000000002</v>
      </c>
      <c r="R164" s="13">
        <f t="shared" si="26"/>
        <v>0</v>
      </c>
      <c r="S164" s="13">
        <v>0.83</v>
      </c>
      <c r="T164" s="13">
        <v>0.84</v>
      </c>
      <c r="U164" s="13">
        <f t="shared" si="27"/>
        <v>1.0000000000000009E-2</v>
      </c>
      <c r="V164" s="13"/>
      <c r="W164" s="13"/>
      <c r="X164" s="13"/>
      <c r="Y164" s="13"/>
      <c r="Z164" s="13"/>
    </row>
    <row r="165" spans="1:26" x14ac:dyDescent="0.3">
      <c r="A165" s="11">
        <v>6</v>
      </c>
      <c r="B165" s="11"/>
      <c r="C165" s="11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>
        <v>2.2200000000000002</v>
      </c>
      <c r="Q165" s="13">
        <v>2.21</v>
      </c>
      <c r="R165" s="13">
        <f t="shared" si="26"/>
        <v>-1.0000000000000231E-2</v>
      </c>
      <c r="S165" s="13">
        <v>0.79</v>
      </c>
      <c r="T165" s="13">
        <v>0.8</v>
      </c>
      <c r="U165" s="13">
        <f t="shared" si="27"/>
        <v>1.0000000000000009E-2</v>
      </c>
      <c r="V165" s="13"/>
      <c r="W165" s="13"/>
      <c r="X165" s="13"/>
      <c r="Y165" s="13"/>
      <c r="Z165" s="13"/>
    </row>
    <row r="166" spans="1:26" x14ac:dyDescent="0.3">
      <c r="A166" s="14">
        <v>0</v>
      </c>
      <c r="B166" s="14">
        <v>2.11</v>
      </c>
      <c r="C166" s="15">
        <v>420</v>
      </c>
      <c r="D166" s="16"/>
      <c r="E166" s="16"/>
      <c r="F166" s="16"/>
      <c r="G166" s="16"/>
      <c r="H166" s="16"/>
      <c r="I166" s="16"/>
      <c r="J166" s="16">
        <v>0</v>
      </c>
      <c r="K166" s="16">
        <v>0</v>
      </c>
      <c r="L166" s="16">
        <f>ABS(K166)-ABS(J166)</f>
        <v>0</v>
      </c>
      <c r="M166" s="16">
        <v>-0.35</v>
      </c>
      <c r="N166" s="16">
        <v>-0.36</v>
      </c>
      <c r="O166" s="16">
        <f>ABS(N166)-ABS(M166)</f>
        <v>1.0000000000000009E-2</v>
      </c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</row>
    <row r="167" spans="1:26" x14ac:dyDescent="0.3">
      <c r="A167" s="14">
        <v>1</v>
      </c>
      <c r="B167" s="14"/>
      <c r="C167" s="14"/>
      <c r="D167" s="16">
        <v>4.29</v>
      </c>
      <c r="E167" s="16">
        <v>4.3099999999999996</v>
      </c>
      <c r="F167" s="16">
        <f>ABS(E167)-ABS(D167)</f>
        <v>1.9999999999999574E-2</v>
      </c>
      <c r="G167" s="16">
        <v>-0.31</v>
      </c>
      <c r="H167" s="16">
        <v>-0.28999999999999998</v>
      </c>
      <c r="I167" s="16">
        <f>ABS(H167)-ABS(G167)</f>
        <v>-2.0000000000000018E-2</v>
      </c>
      <c r="J167" s="16"/>
      <c r="K167" s="16"/>
      <c r="L167" s="16"/>
      <c r="M167" s="16"/>
      <c r="N167" s="16"/>
      <c r="O167" s="16"/>
      <c r="P167" s="16">
        <v>1.36</v>
      </c>
      <c r="Q167" s="16">
        <v>1.33</v>
      </c>
      <c r="R167" s="16">
        <f>ABS(Q167)-ABS(P167)</f>
        <v>-3.0000000000000027E-2</v>
      </c>
      <c r="S167" s="16">
        <v>0.55000000000000004</v>
      </c>
      <c r="T167" s="16">
        <v>0.54</v>
      </c>
      <c r="U167" s="16">
        <f>ABS(T167)-ABS(S167)</f>
        <v>-1.0000000000000009E-2</v>
      </c>
      <c r="V167" s="16"/>
      <c r="W167" s="16"/>
      <c r="X167" s="16"/>
      <c r="Y167" s="16"/>
      <c r="Z167" s="16"/>
    </row>
    <row r="168" spans="1:26" x14ac:dyDescent="0.3">
      <c r="A168" s="14">
        <v>2</v>
      </c>
      <c r="B168" s="14"/>
      <c r="C168" s="14"/>
      <c r="D168" s="16">
        <v>4.5599999999999996</v>
      </c>
      <c r="E168" s="16">
        <v>4.53</v>
      </c>
      <c r="F168" s="16">
        <f>ABS(E168)-ABS(D168)</f>
        <v>-2.9999999999999361E-2</v>
      </c>
      <c r="G168" s="16">
        <v>-0.05</v>
      </c>
      <c r="H168" s="16">
        <v>-0.03</v>
      </c>
      <c r="I168" s="16">
        <f>ABS(H168)-ABS(G168)</f>
        <v>-2.0000000000000004E-2</v>
      </c>
      <c r="J168" s="16"/>
      <c r="K168" s="16"/>
      <c r="L168" s="16"/>
      <c r="M168" s="16"/>
      <c r="N168" s="16"/>
      <c r="O168" s="16"/>
      <c r="P168" s="16">
        <v>4</v>
      </c>
      <c r="Q168" s="16">
        <v>3.95</v>
      </c>
      <c r="R168" s="16">
        <f>ABS(Q168)-ABS(P168)</f>
        <v>-4.9999999999999822E-2</v>
      </c>
      <c r="S168" s="16">
        <v>0.48</v>
      </c>
      <c r="T168" s="16">
        <v>0.47</v>
      </c>
      <c r="U168" s="16">
        <f>ABS(T168)-ABS(S168)</f>
        <v>-1.0000000000000009E-2</v>
      </c>
      <c r="V168" s="16"/>
      <c r="W168" s="16"/>
      <c r="X168" s="16"/>
      <c r="Y168" s="16"/>
      <c r="Z168" s="16"/>
    </row>
    <row r="169" spans="1:26" x14ac:dyDescent="0.3">
      <c r="A169" s="14">
        <v>3</v>
      </c>
      <c r="B169" s="14"/>
      <c r="C169" s="14"/>
      <c r="D169" s="16">
        <v>4.7699999999999996</v>
      </c>
      <c r="E169" s="16">
        <v>4.79</v>
      </c>
      <c r="F169" s="16">
        <f>ABS(E169)-ABS(D169)</f>
        <v>2.0000000000000462E-2</v>
      </c>
      <c r="G169" s="16">
        <v>0.46</v>
      </c>
      <c r="H169" s="16">
        <v>0.45</v>
      </c>
      <c r="I169" s="16">
        <f>ABS(H169)-ABS(G169)</f>
        <v>-1.0000000000000009E-2</v>
      </c>
      <c r="J169" s="16"/>
      <c r="K169" s="16"/>
      <c r="L169" s="16"/>
      <c r="M169" s="16"/>
      <c r="N169" s="16"/>
      <c r="O169" s="16"/>
      <c r="P169" s="16">
        <v>4.3</v>
      </c>
      <c r="Q169" s="16">
        <v>4.34</v>
      </c>
      <c r="R169" s="16">
        <f>ABS(Q169)-ABS(P169)</f>
        <v>4.0000000000000036E-2</v>
      </c>
      <c r="S169" s="16">
        <v>0.77</v>
      </c>
      <c r="T169" s="16">
        <v>0.76</v>
      </c>
      <c r="U169" s="16">
        <f>ABS(T169)-ABS(S169)</f>
        <v>-1.0000000000000009E-2</v>
      </c>
      <c r="V169" s="16"/>
      <c r="W169" s="16"/>
      <c r="X169" s="16"/>
      <c r="Y169" s="16"/>
      <c r="Z169" s="16"/>
    </row>
    <row r="170" spans="1:26" x14ac:dyDescent="0.3">
      <c r="A170" s="14">
        <v>4</v>
      </c>
      <c r="B170" s="14"/>
      <c r="C170" s="14"/>
      <c r="D170" s="16">
        <v>4.29</v>
      </c>
      <c r="E170" s="16">
        <v>4.34</v>
      </c>
      <c r="F170" s="16">
        <f>ABS(E170)-ABS(D170)</f>
        <v>4.9999999999999822E-2</v>
      </c>
      <c r="G170" s="16">
        <v>-0.01</v>
      </c>
      <c r="H170" s="16">
        <v>0</v>
      </c>
      <c r="I170" s="16">
        <f>ABS(H170)-ABS(G170)</f>
        <v>-0.01</v>
      </c>
      <c r="J170" s="16"/>
      <c r="K170" s="16"/>
      <c r="L170" s="16"/>
      <c r="M170" s="16"/>
      <c r="N170" s="16"/>
      <c r="O170" s="16"/>
      <c r="P170" s="16">
        <v>4.1500000000000004</v>
      </c>
      <c r="Q170" s="16">
        <v>4.17</v>
      </c>
      <c r="R170" s="16">
        <f>ABS(Q170)-ABS(P170)</f>
        <v>1.9999999999999574E-2</v>
      </c>
      <c r="S170" s="16">
        <v>0.77</v>
      </c>
      <c r="T170" s="16">
        <v>0.78</v>
      </c>
      <c r="U170" s="16">
        <f>ABS(T170)-ABS(S170)</f>
        <v>1.0000000000000009E-2</v>
      </c>
      <c r="V170" s="16"/>
      <c r="W170" s="16"/>
      <c r="X170" s="16"/>
      <c r="Y170" s="16"/>
      <c r="Z170" s="16"/>
    </row>
    <row r="171" spans="1:26" x14ac:dyDescent="0.3">
      <c r="A171" s="14">
        <v>5</v>
      </c>
      <c r="B171" s="14"/>
      <c r="C171" s="14"/>
      <c r="D171" s="16">
        <v>2.96</v>
      </c>
      <c r="E171" s="16">
        <v>2.91</v>
      </c>
      <c r="F171" s="16">
        <f>ABS(E171)-ABS(D171)</f>
        <v>-4.9999999999999822E-2</v>
      </c>
      <c r="G171" s="16">
        <v>-0.02</v>
      </c>
      <c r="H171" s="16">
        <v>0</v>
      </c>
      <c r="I171" s="16">
        <f>ABS(H171)-ABS(G171)</f>
        <v>-0.02</v>
      </c>
      <c r="J171" s="16"/>
      <c r="K171" s="16"/>
      <c r="L171" s="16"/>
      <c r="M171" s="16"/>
      <c r="N171" s="16"/>
      <c r="O171" s="16"/>
      <c r="P171" s="16">
        <v>2.2999999999999998</v>
      </c>
      <c r="Q171" s="16">
        <v>2.2599999999999998</v>
      </c>
      <c r="R171" s="16">
        <f>ABS(Q171)-ABS(P171)</f>
        <v>-4.0000000000000036E-2</v>
      </c>
      <c r="S171" s="16">
        <v>0.82</v>
      </c>
      <c r="T171" s="16">
        <v>0.83</v>
      </c>
      <c r="U171" s="16">
        <f>ABS(T171)-ABS(S171)</f>
        <v>1.0000000000000009E-2</v>
      </c>
      <c r="V171" s="16"/>
      <c r="W171" s="16"/>
      <c r="X171" s="16"/>
      <c r="Y171" s="16"/>
      <c r="Z171" s="16"/>
    </row>
    <row r="172" spans="1:26" x14ac:dyDescent="0.3">
      <c r="A172" s="11">
        <v>0</v>
      </c>
      <c r="B172" s="11">
        <v>2.5</v>
      </c>
      <c r="C172" s="12">
        <v>440</v>
      </c>
      <c r="D172" s="13"/>
      <c r="E172" s="13"/>
      <c r="F172" s="13"/>
      <c r="G172" s="13"/>
      <c r="H172" s="13"/>
      <c r="I172" s="13"/>
      <c r="J172" s="13">
        <v>0</v>
      </c>
      <c r="K172" s="13">
        <v>0</v>
      </c>
      <c r="L172" s="13">
        <f>ABS(K172)-ABS(J172)</f>
        <v>0</v>
      </c>
      <c r="M172" s="13">
        <v>-0.72</v>
      </c>
      <c r="N172" s="13">
        <v>-0.71</v>
      </c>
      <c r="O172" s="13">
        <f>ABS(N172)-ABS(M172)</f>
        <v>-1.0000000000000009E-2</v>
      </c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</row>
    <row r="173" spans="1:26" x14ac:dyDescent="0.3">
      <c r="A173" s="11">
        <v>1</v>
      </c>
      <c r="B173" s="11"/>
      <c r="C173" s="11"/>
      <c r="D173" s="13">
        <v>0.4</v>
      </c>
      <c r="E173" s="13">
        <v>0.35</v>
      </c>
      <c r="F173" s="13">
        <f t="shared" ref="F173:F178" si="28">ABS(E173)-ABS(D173)</f>
        <v>-5.0000000000000044E-2</v>
      </c>
      <c r="G173" s="13">
        <v>0.56000000000000005</v>
      </c>
      <c r="H173" s="13">
        <v>0.56999999999999995</v>
      </c>
      <c r="I173" s="13">
        <f t="shared" ref="I173:I178" si="29">ABS(H173)-ABS(G173)</f>
        <v>9.9999999999998979E-3</v>
      </c>
      <c r="J173" s="13"/>
      <c r="K173" s="13"/>
      <c r="L173" s="13"/>
      <c r="M173" s="13"/>
      <c r="N173" s="13"/>
      <c r="O173" s="13"/>
      <c r="P173" s="13">
        <v>3.43</v>
      </c>
      <c r="Q173" s="13">
        <v>3.41</v>
      </c>
      <c r="R173" s="13">
        <f>ABS(Q173)-ABS(P173)</f>
        <v>-2.0000000000000018E-2</v>
      </c>
      <c r="S173" s="13">
        <v>-0.66</v>
      </c>
      <c r="T173" s="13">
        <v>-0.66</v>
      </c>
      <c r="U173" s="13">
        <f>ABS(T173)-ABS(S173)</f>
        <v>0</v>
      </c>
      <c r="V173" s="13"/>
      <c r="W173" s="13"/>
      <c r="X173" s="13"/>
      <c r="Y173" s="13"/>
      <c r="Z173" s="13"/>
    </row>
    <row r="174" spans="1:26" x14ac:dyDescent="0.3">
      <c r="A174" s="11">
        <v>2</v>
      </c>
      <c r="B174" s="11"/>
      <c r="C174" s="11"/>
      <c r="D174" s="13">
        <v>3.5</v>
      </c>
      <c r="E174" s="13">
        <v>3.47</v>
      </c>
      <c r="F174" s="13">
        <f t="shared" si="28"/>
        <v>-2.9999999999999805E-2</v>
      </c>
      <c r="G174" s="13">
        <v>0.49</v>
      </c>
      <c r="H174" s="13">
        <v>0.49</v>
      </c>
      <c r="I174" s="13">
        <f t="shared" si="29"/>
        <v>0</v>
      </c>
      <c r="J174" s="13"/>
      <c r="K174" s="13"/>
      <c r="L174" s="13"/>
      <c r="M174" s="13"/>
      <c r="N174" s="13"/>
      <c r="O174" s="13"/>
      <c r="P174" s="13">
        <v>5.66</v>
      </c>
      <c r="Q174" s="13">
        <v>5.66</v>
      </c>
      <c r="R174" s="13">
        <f>ABS(Q174)-ABS(P174)</f>
        <v>0</v>
      </c>
      <c r="S174" s="13">
        <v>-0.62</v>
      </c>
      <c r="T174" s="13">
        <v>-0.64</v>
      </c>
      <c r="U174" s="13">
        <f>ABS(T174)-ABS(S174)</f>
        <v>2.0000000000000018E-2</v>
      </c>
      <c r="V174" s="13"/>
      <c r="W174" s="13"/>
      <c r="X174" s="13"/>
      <c r="Y174" s="13"/>
      <c r="Z174" s="13"/>
    </row>
    <row r="175" spans="1:26" x14ac:dyDescent="0.3">
      <c r="A175" s="11">
        <v>3</v>
      </c>
      <c r="B175" s="11"/>
      <c r="C175" s="11"/>
      <c r="D175" s="13">
        <v>4.0199999999999996</v>
      </c>
      <c r="E175" s="13">
        <v>4.01</v>
      </c>
      <c r="F175" s="13">
        <f t="shared" si="28"/>
        <v>-9.9999999999997868E-3</v>
      </c>
      <c r="G175" s="13">
        <v>0.48</v>
      </c>
      <c r="H175" s="13">
        <v>0.49</v>
      </c>
      <c r="I175" s="13">
        <f t="shared" si="29"/>
        <v>1.0000000000000009E-2</v>
      </c>
      <c r="J175" s="13"/>
      <c r="K175" s="13"/>
      <c r="L175" s="13"/>
      <c r="M175" s="13"/>
      <c r="N175" s="13"/>
      <c r="O175" s="13"/>
      <c r="P175" s="13">
        <v>5.96</v>
      </c>
      <c r="Q175" s="13">
        <v>5.98</v>
      </c>
      <c r="R175" s="13">
        <f>ABS(Q175)-ABS(P175)</f>
        <v>2.0000000000000462E-2</v>
      </c>
      <c r="S175" s="13">
        <v>-0.32</v>
      </c>
      <c r="T175" s="13">
        <v>-0.3</v>
      </c>
      <c r="U175" s="13">
        <f>ABS(T175)-ABS(S175)</f>
        <v>-2.0000000000000018E-2</v>
      </c>
      <c r="V175" s="13"/>
      <c r="W175" s="13"/>
      <c r="X175" s="13"/>
      <c r="Y175" s="13"/>
      <c r="Z175" s="13"/>
    </row>
    <row r="176" spans="1:26" x14ac:dyDescent="0.3">
      <c r="A176" s="11">
        <v>4</v>
      </c>
      <c r="B176" s="11"/>
      <c r="C176" s="11"/>
      <c r="D176" s="13">
        <v>4.32</v>
      </c>
      <c r="E176" s="13">
        <v>4.29</v>
      </c>
      <c r="F176" s="13">
        <f t="shared" si="28"/>
        <v>-3.0000000000000249E-2</v>
      </c>
      <c r="G176" s="13">
        <v>0.78</v>
      </c>
      <c r="H176" s="13">
        <v>0.8</v>
      </c>
      <c r="I176" s="13">
        <f t="shared" si="29"/>
        <v>2.0000000000000018E-2</v>
      </c>
      <c r="J176" s="13"/>
      <c r="K176" s="13"/>
      <c r="L176" s="13"/>
      <c r="M176" s="13"/>
      <c r="N176" s="13"/>
      <c r="O176" s="13"/>
      <c r="P176" s="13">
        <v>3.96</v>
      </c>
      <c r="Q176" s="13">
        <v>3.92</v>
      </c>
      <c r="R176" s="13">
        <f>ABS(Q176)-ABS(P176)</f>
        <v>-4.0000000000000036E-2</v>
      </c>
      <c r="S176" s="13">
        <v>-0.35</v>
      </c>
      <c r="T176" s="13">
        <v>-0.34</v>
      </c>
      <c r="U176" s="13">
        <f>ABS(T176)-ABS(S176)</f>
        <v>-9.9999999999999534E-3</v>
      </c>
      <c r="V176" s="13"/>
      <c r="W176" s="13"/>
      <c r="X176" s="13"/>
      <c r="Y176" s="13"/>
      <c r="Z176" s="13"/>
    </row>
    <row r="177" spans="1:26" x14ac:dyDescent="0.3">
      <c r="A177" s="11">
        <v>5</v>
      </c>
      <c r="B177" s="11"/>
      <c r="C177" s="11"/>
      <c r="D177" s="13">
        <v>3.5</v>
      </c>
      <c r="E177" s="13">
        <v>3.49</v>
      </c>
      <c r="F177" s="13">
        <f t="shared" si="28"/>
        <v>-9.9999999999997868E-3</v>
      </c>
      <c r="G177" s="13">
        <v>0.79</v>
      </c>
      <c r="H177" s="13">
        <v>0.8</v>
      </c>
      <c r="I177" s="13">
        <f t="shared" si="29"/>
        <v>1.0000000000000009E-2</v>
      </c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</row>
    <row r="178" spans="1:26" x14ac:dyDescent="0.3">
      <c r="A178" s="11">
        <v>6</v>
      </c>
      <c r="B178" s="11"/>
      <c r="C178" s="11"/>
      <c r="D178" s="13">
        <v>2.3199999999999998</v>
      </c>
      <c r="E178" s="13">
        <v>2.3199999999999998</v>
      </c>
      <c r="F178" s="13">
        <f t="shared" si="28"/>
        <v>0</v>
      </c>
      <c r="G178" s="13">
        <v>0.82</v>
      </c>
      <c r="H178" s="13">
        <v>0.83</v>
      </c>
      <c r="I178" s="13">
        <f t="shared" si="29"/>
        <v>1.0000000000000009E-2</v>
      </c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</row>
    <row r="179" spans="1:26" x14ac:dyDescent="0.3">
      <c r="A179" s="14">
        <v>0</v>
      </c>
      <c r="B179" s="14">
        <v>2.5</v>
      </c>
      <c r="C179" s="15">
        <v>460</v>
      </c>
      <c r="D179" s="16"/>
      <c r="E179" s="16"/>
      <c r="F179" s="16"/>
      <c r="G179" s="16"/>
      <c r="H179" s="16"/>
      <c r="I179" s="16"/>
      <c r="J179" s="16">
        <v>0</v>
      </c>
      <c r="K179" s="16">
        <v>0</v>
      </c>
      <c r="L179" s="16">
        <f>ABS(K179)-ABS(J179)</f>
        <v>0</v>
      </c>
      <c r="M179" s="16">
        <v>-0.7</v>
      </c>
      <c r="N179" s="16">
        <v>-0.71</v>
      </c>
      <c r="O179" s="16">
        <f>ABS(N179)-ABS(M179)</f>
        <v>1.0000000000000009E-2</v>
      </c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</row>
    <row r="180" spans="1:26" x14ac:dyDescent="0.3">
      <c r="A180" s="14">
        <v>1</v>
      </c>
      <c r="B180" s="14"/>
      <c r="C180" s="14"/>
      <c r="D180" s="16">
        <v>3.3</v>
      </c>
      <c r="E180" s="16">
        <v>3.27</v>
      </c>
      <c r="F180" s="16">
        <f>ABS(E180)-ABS(D180)</f>
        <v>-2.9999999999999805E-2</v>
      </c>
      <c r="G180" s="16">
        <v>-0.8</v>
      </c>
      <c r="H180" s="16">
        <v>-0.81</v>
      </c>
      <c r="I180" s="16">
        <f>ABS(H180)-ABS(G180)</f>
        <v>1.0000000000000009E-2</v>
      </c>
      <c r="J180" s="16"/>
      <c r="K180" s="16"/>
      <c r="L180" s="16"/>
      <c r="M180" s="16"/>
      <c r="N180" s="16"/>
      <c r="O180" s="16"/>
      <c r="P180" s="16">
        <v>4.33</v>
      </c>
      <c r="Q180" s="16">
        <v>4.32</v>
      </c>
      <c r="R180" s="16">
        <f>ABS(Q180)-ABS(P180)</f>
        <v>-9.9999999999997868E-3</v>
      </c>
      <c r="S180" s="16">
        <v>-0.48</v>
      </c>
      <c r="T180" s="16">
        <v>-0.47</v>
      </c>
      <c r="U180" s="16">
        <f>ABS(T180)-ABS(S180)</f>
        <v>-1.0000000000000009E-2</v>
      </c>
      <c r="V180" s="16"/>
      <c r="W180" s="16"/>
      <c r="X180" s="16"/>
      <c r="Y180" s="16"/>
      <c r="Z180" s="16"/>
    </row>
    <row r="181" spans="1:26" x14ac:dyDescent="0.3">
      <c r="A181" s="14">
        <v>2</v>
      </c>
      <c r="B181" s="14"/>
      <c r="C181" s="14"/>
      <c r="D181" s="16">
        <v>5.97</v>
      </c>
      <c r="E181" s="16">
        <v>5.93</v>
      </c>
      <c r="F181" s="16">
        <f>ABS(E181)-ABS(D181)</f>
        <v>-4.0000000000000036E-2</v>
      </c>
      <c r="G181" s="16">
        <v>-0.8</v>
      </c>
      <c r="H181" s="16">
        <v>-0.79</v>
      </c>
      <c r="I181" s="16">
        <f>ABS(H181)-ABS(G181)</f>
        <v>-1.0000000000000009E-2</v>
      </c>
      <c r="J181" s="16"/>
      <c r="K181" s="16"/>
      <c r="L181" s="16"/>
      <c r="M181" s="16"/>
      <c r="N181" s="16"/>
      <c r="O181" s="16"/>
      <c r="P181" s="16">
        <v>4.7699999999999996</v>
      </c>
      <c r="Q181" s="16">
        <v>4.7300000000000004</v>
      </c>
      <c r="R181" s="16">
        <f>ABS(Q181)-ABS(P181)</f>
        <v>-3.9999999999999147E-2</v>
      </c>
      <c r="S181" s="16">
        <v>-0.14000000000000001</v>
      </c>
      <c r="T181" s="16">
        <v>-0.14000000000000001</v>
      </c>
      <c r="U181" s="16">
        <f>ABS(T181)-ABS(S181)</f>
        <v>0</v>
      </c>
      <c r="V181" s="16"/>
      <c r="W181" s="16"/>
      <c r="X181" s="16"/>
      <c r="Y181" s="16"/>
      <c r="Z181" s="16"/>
    </row>
    <row r="182" spans="1:26" x14ac:dyDescent="0.3">
      <c r="A182" s="14">
        <v>3</v>
      </c>
      <c r="B182" s="14"/>
      <c r="C182" s="14"/>
      <c r="D182" s="16">
        <v>6.27</v>
      </c>
      <c r="E182" s="16">
        <v>6.27</v>
      </c>
      <c r="F182" s="16">
        <f>ABS(E182)-ABS(D182)</f>
        <v>0</v>
      </c>
      <c r="G182" s="16">
        <v>-0.51</v>
      </c>
      <c r="H182" s="16">
        <v>-0.51</v>
      </c>
      <c r="I182" s="16">
        <f>ABS(H182)-ABS(G182)</f>
        <v>0</v>
      </c>
      <c r="J182" s="16"/>
      <c r="K182" s="16"/>
      <c r="L182" s="16"/>
      <c r="M182" s="16"/>
      <c r="N182" s="16"/>
      <c r="O182" s="16"/>
      <c r="P182" s="16">
        <v>5.01</v>
      </c>
      <c r="Q182" s="16">
        <v>5.04</v>
      </c>
      <c r="R182" s="16">
        <f>ABS(Q182)-ABS(P182)</f>
        <v>3.0000000000000249E-2</v>
      </c>
      <c r="S182" s="16">
        <v>0.34</v>
      </c>
      <c r="T182" s="16">
        <v>0.34</v>
      </c>
      <c r="U182" s="16">
        <f>ABS(T182)-ABS(S182)</f>
        <v>0</v>
      </c>
      <c r="V182" s="16"/>
      <c r="W182" s="16"/>
      <c r="X182" s="16"/>
      <c r="Y182" s="16"/>
      <c r="Z182" s="16"/>
    </row>
    <row r="183" spans="1:26" x14ac:dyDescent="0.3">
      <c r="A183" s="14">
        <v>4</v>
      </c>
      <c r="B183" s="14"/>
      <c r="C183" s="14"/>
      <c r="D183" s="16">
        <v>4.2699999999999996</v>
      </c>
      <c r="E183" s="16">
        <v>4.3</v>
      </c>
      <c r="F183" s="16">
        <f>ABS(E183)-ABS(D183)</f>
        <v>3.0000000000000249E-2</v>
      </c>
      <c r="G183" s="16">
        <v>-0.5</v>
      </c>
      <c r="H183" s="16">
        <v>-0.5</v>
      </c>
      <c r="I183" s="16">
        <f>ABS(H183)-ABS(G183)</f>
        <v>0</v>
      </c>
      <c r="J183" s="16"/>
      <c r="K183" s="16"/>
      <c r="L183" s="16"/>
      <c r="M183" s="16"/>
      <c r="N183" s="16"/>
      <c r="O183" s="16"/>
      <c r="P183" s="16">
        <v>4.33</v>
      </c>
      <c r="Q183" s="16">
        <v>4.3600000000000003</v>
      </c>
      <c r="R183" s="16">
        <f>ABS(Q183)-ABS(P183)</f>
        <v>3.0000000000000249E-2</v>
      </c>
      <c r="S183" s="16">
        <v>-0.18</v>
      </c>
      <c r="T183" s="16">
        <v>-0.19</v>
      </c>
      <c r="U183" s="16">
        <f>ABS(T183)-ABS(S183)</f>
        <v>1.0000000000000009E-2</v>
      </c>
      <c r="V183" s="16"/>
      <c r="W183" s="16"/>
      <c r="X183" s="16"/>
      <c r="Y183" s="16"/>
      <c r="Z183" s="16"/>
    </row>
    <row r="184" spans="1:26" x14ac:dyDescent="0.3">
      <c r="A184" s="14">
        <v>5</v>
      </c>
      <c r="B184" s="14"/>
      <c r="C184" s="14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>
        <v>3.19</v>
      </c>
      <c r="Q184" s="16">
        <v>3.15</v>
      </c>
      <c r="R184" s="16">
        <f>ABS(Q184)-ABS(P184)</f>
        <v>-4.0000000000000036E-2</v>
      </c>
      <c r="S184" s="16">
        <v>-0.24</v>
      </c>
      <c r="T184" s="16">
        <v>-0.24</v>
      </c>
      <c r="U184" s="16">
        <f>ABS(T184)-ABS(S184)</f>
        <v>0</v>
      </c>
      <c r="V184" s="16"/>
      <c r="W184" s="16"/>
      <c r="X184" s="16"/>
      <c r="Y184" s="16"/>
      <c r="Z184" s="16"/>
    </row>
    <row r="185" spans="1:26" x14ac:dyDescent="0.3">
      <c r="A185" s="11">
        <v>0</v>
      </c>
      <c r="B185" s="11" t="s">
        <v>38</v>
      </c>
      <c r="C185" s="12">
        <v>472.54</v>
      </c>
      <c r="D185" s="13"/>
      <c r="E185" s="13"/>
      <c r="F185" s="13"/>
      <c r="G185" s="13"/>
      <c r="H185" s="13"/>
      <c r="I185" s="13"/>
      <c r="J185" s="13">
        <v>0</v>
      </c>
      <c r="K185" s="13">
        <v>0</v>
      </c>
      <c r="L185" s="13">
        <f>ABS(K185)-ABS(J185)</f>
        <v>0</v>
      </c>
      <c r="M185" s="13">
        <v>0.77</v>
      </c>
      <c r="N185" s="13">
        <v>0.79</v>
      </c>
      <c r="O185" s="13">
        <f>ABS(N185)-ABS(M185)</f>
        <v>2.0000000000000018E-2</v>
      </c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</row>
    <row r="186" spans="1:26" x14ac:dyDescent="0.3">
      <c r="A186" s="11">
        <v>1</v>
      </c>
      <c r="B186" s="11"/>
      <c r="C186" s="11"/>
      <c r="D186" s="13">
        <v>3.09</v>
      </c>
      <c r="E186" s="13">
        <v>3.07</v>
      </c>
      <c r="F186" s="13">
        <f>ABS(E186)-ABS(D186)</f>
        <v>-2.0000000000000018E-2</v>
      </c>
      <c r="G186" s="13">
        <v>0.79</v>
      </c>
      <c r="H186" s="13">
        <v>0.77</v>
      </c>
      <c r="I186" s="13">
        <f>ABS(H186)-ABS(G186)</f>
        <v>-2.0000000000000018E-2</v>
      </c>
      <c r="J186" s="13"/>
      <c r="K186" s="13"/>
      <c r="L186" s="13"/>
      <c r="M186" s="13"/>
      <c r="N186" s="13"/>
      <c r="O186" s="13"/>
      <c r="P186" s="13">
        <v>4.01</v>
      </c>
      <c r="Q186" s="13">
        <v>4.01</v>
      </c>
      <c r="R186" s="13">
        <f>ABS(Q186)-ABS(P186)</f>
        <v>0</v>
      </c>
      <c r="S186" s="13">
        <v>0.53</v>
      </c>
      <c r="T186" s="13">
        <v>0.53</v>
      </c>
      <c r="U186" s="13">
        <f>ABS(T186)-ABS(S186)</f>
        <v>0</v>
      </c>
      <c r="V186" s="13"/>
      <c r="W186" s="13"/>
      <c r="X186" s="13"/>
      <c r="Y186" s="13"/>
      <c r="Z186" s="13"/>
    </row>
    <row r="187" spans="1:26" x14ac:dyDescent="0.3">
      <c r="A187" s="11">
        <v>2</v>
      </c>
      <c r="B187" s="11"/>
      <c r="C187" s="11"/>
      <c r="D187" s="13">
        <v>3.57</v>
      </c>
      <c r="E187" s="13">
        <v>3.61</v>
      </c>
      <c r="F187" s="13">
        <f>ABS(E187)-ABS(D187)</f>
        <v>4.0000000000000036E-2</v>
      </c>
      <c r="G187" s="13">
        <v>0.8</v>
      </c>
      <c r="H187" s="13">
        <v>0.8</v>
      </c>
      <c r="I187" s="13">
        <f>ABS(H187)-ABS(G187)</f>
        <v>0</v>
      </c>
      <c r="J187" s="13"/>
      <c r="K187" s="13"/>
      <c r="L187" s="13"/>
      <c r="M187" s="13"/>
      <c r="N187" s="13"/>
      <c r="O187" s="13"/>
      <c r="P187" s="13">
        <v>4.3</v>
      </c>
      <c r="Q187" s="13">
        <v>4.34</v>
      </c>
      <c r="R187" s="13">
        <f>ABS(Q187)-ABS(P187)</f>
        <v>4.0000000000000036E-2</v>
      </c>
      <c r="S187" s="13">
        <v>0.81</v>
      </c>
      <c r="T187" s="13">
        <v>0.8</v>
      </c>
      <c r="U187" s="13">
        <f>ABS(T187)-ABS(S187)</f>
        <v>-1.0000000000000009E-2</v>
      </c>
      <c r="V187" s="13"/>
      <c r="W187" s="13"/>
      <c r="X187" s="13"/>
      <c r="Y187" s="13"/>
      <c r="Z187" s="13"/>
    </row>
    <row r="188" spans="1:26" x14ac:dyDescent="0.3">
      <c r="A188" s="11">
        <v>3</v>
      </c>
      <c r="B188" s="11"/>
      <c r="C188" s="11"/>
      <c r="D188" s="13">
        <v>3.87</v>
      </c>
      <c r="E188" s="13">
        <v>3.88</v>
      </c>
      <c r="F188" s="13">
        <f>ABS(E188)-ABS(D188)</f>
        <v>9.9999999999997868E-3</v>
      </c>
      <c r="G188" s="13">
        <v>1.1000000000000001</v>
      </c>
      <c r="H188" s="13">
        <v>1.08</v>
      </c>
      <c r="I188" s="13">
        <f>ABS(H188)-ABS(G188)</f>
        <v>-2.0000000000000018E-2</v>
      </c>
      <c r="J188" s="13"/>
      <c r="K188" s="13"/>
      <c r="L188" s="13"/>
      <c r="M188" s="13"/>
      <c r="N188" s="13"/>
      <c r="O188" s="13"/>
      <c r="P188" s="13">
        <v>2.31</v>
      </c>
      <c r="Q188" s="13">
        <v>2.3199999999999998</v>
      </c>
      <c r="R188" s="13">
        <f>ABS(Q188)-ABS(P188)</f>
        <v>9.9999999999997868E-3</v>
      </c>
      <c r="S188" s="13">
        <v>0.93</v>
      </c>
      <c r="T188" s="13">
        <v>0.91</v>
      </c>
      <c r="U188" s="13">
        <f>ABS(T188)-ABS(S188)</f>
        <v>-2.0000000000000018E-2</v>
      </c>
      <c r="V188" s="13"/>
      <c r="W188" s="13"/>
      <c r="X188" s="13"/>
      <c r="Y188" s="13"/>
      <c r="Z188" s="13"/>
    </row>
    <row r="189" spans="1:26" x14ac:dyDescent="0.3">
      <c r="A189" s="11">
        <v>4</v>
      </c>
      <c r="B189" s="11"/>
      <c r="C189" s="11"/>
      <c r="D189" s="13">
        <v>3.09</v>
      </c>
      <c r="E189" s="13">
        <v>3.09</v>
      </c>
      <c r="F189" s="13">
        <f>ABS(E189)-ABS(D189)</f>
        <v>0</v>
      </c>
      <c r="G189" s="13">
        <v>1.0900000000000001</v>
      </c>
      <c r="H189" s="13">
        <v>1.0900000000000001</v>
      </c>
      <c r="I189" s="13">
        <f>ABS(H189)-ABS(G189)</f>
        <v>0</v>
      </c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</row>
    <row r="190" spans="1:26" x14ac:dyDescent="0.3">
      <c r="A190" s="11">
        <v>5</v>
      </c>
      <c r="B190" s="11"/>
      <c r="C190" s="11"/>
      <c r="D190" s="13">
        <v>1.87</v>
      </c>
      <c r="E190" s="13">
        <v>1.84</v>
      </c>
      <c r="F190" s="13">
        <f>ABS(E190)-ABS(D190)</f>
        <v>-3.0000000000000027E-2</v>
      </c>
      <c r="G190" s="13">
        <v>1.0900000000000001</v>
      </c>
      <c r="H190" s="13">
        <v>1.08</v>
      </c>
      <c r="I190" s="13">
        <f>ABS(H190)-ABS(G190)</f>
        <v>-1.0000000000000009E-2</v>
      </c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</row>
    <row r="191" spans="1:26" x14ac:dyDescent="0.3">
      <c r="A191" s="14">
        <v>0</v>
      </c>
      <c r="B191" s="14">
        <v>1.3</v>
      </c>
      <c r="C191" s="15">
        <v>480</v>
      </c>
      <c r="D191" s="16"/>
      <c r="E191" s="16"/>
      <c r="F191" s="16"/>
      <c r="G191" s="16"/>
      <c r="H191" s="16"/>
      <c r="I191" s="16"/>
      <c r="J191" s="16">
        <v>0</v>
      </c>
      <c r="K191" s="16">
        <v>0</v>
      </c>
      <c r="L191" s="16">
        <f>ABS(K191)-ABS(J191)</f>
        <v>0</v>
      </c>
      <c r="M191" s="16">
        <v>0.5</v>
      </c>
      <c r="N191" s="16">
        <v>0.51</v>
      </c>
      <c r="O191" s="16">
        <f>ABS(N191)-ABS(M191)</f>
        <v>1.0000000000000009E-2</v>
      </c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</row>
    <row r="192" spans="1:26" x14ac:dyDescent="0.3">
      <c r="A192" s="14">
        <v>1</v>
      </c>
      <c r="B192" s="14"/>
      <c r="C192" s="14"/>
      <c r="D192" s="16">
        <v>3.45</v>
      </c>
      <c r="E192" s="16">
        <v>3.44</v>
      </c>
      <c r="F192" s="16">
        <f>ABS(E192)-ABS(D192)</f>
        <v>-1.0000000000000231E-2</v>
      </c>
      <c r="G192" s="16">
        <v>0.49</v>
      </c>
      <c r="H192" s="16">
        <v>0.49</v>
      </c>
      <c r="I192" s="16">
        <f>ABS(H192)-ABS(G192)</f>
        <v>0</v>
      </c>
      <c r="J192" s="16"/>
      <c r="K192" s="16"/>
      <c r="L192" s="16"/>
      <c r="M192" s="16"/>
      <c r="N192" s="16"/>
      <c r="O192" s="16"/>
      <c r="P192" s="16">
        <v>3</v>
      </c>
      <c r="Q192" s="16">
        <v>2.96</v>
      </c>
      <c r="R192" s="16">
        <f>ABS(Q192)-ABS(P192)</f>
        <v>-4.0000000000000036E-2</v>
      </c>
      <c r="S192" s="16">
        <v>0.49</v>
      </c>
      <c r="T192" s="16">
        <v>0.51</v>
      </c>
      <c r="U192" s="16">
        <f>ABS(T192)-ABS(S192)</f>
        <v>2.0000000000000018E-2</v>
      </c>
      <c r="V192" s="16"/>
      <c r="W192" s="16"/>
      <c r="X192" s="16"/>
      <c r="Y192" s="16"/>
      <c r="Z192" s="16"/>
    </row>
    <row r="193" spans="1:26" x14ac:dyDescent="0.3">
      <c r="A193" s="14">
        <v>2</v>
      </c>
      <c r="B193" s="14"/>
      <c r="C193" s="14"/>
      <c r="D193" s="16">
        <v>4</v>
      </c>
      <c r="E193" s="16">
        <v>3.97</v>
      </c>
      <c r="F193" s="16">
        <f>ABS(E193)-ABS(D193)</f>
        <v>-2.9999999999999805E-2</v>
      </c>
      <c r="G193" s="16">
        <v>0.51</v>
      </c>
      <c r="H193" s="16">
        <v>0.5</v>
      </c>
      <c r="I193" s="16">
        <f>ABS(H193)-ABS(G193)</f>
        <v>-1.0000000000000009E-2</v>
      </c>
      <c r="J193" s="16"/>
      <c r="K193" s="16"/>
      <c r="L193" s="16"/>
      <c r="M193" s="16"/>
      <c r="N193" s="16"/>
      <c r="O193" s="16"/>
      <c r="P193" s="16">
        <v>4.04</v>
      </c>
      <c r="Q193" s="16">
        <v>4.01</v>
      </c>
      <c r="R193" s="16">
        <f>ABS(Q193)-ABS(P193)</f>
        <v>-3.0000000000000249E-2</v>
      </c>
      <c r="S193" s="16">
        <v>0.49</v>
      </c>
      <c r="T193" s="16">
        <v>0.47</v>
      </c>
      <c r="U193" s="16">
        <f>ABS(T193)-ABS(S193)</f>
        <v>-2.0000000000000018E-2</v>
      </c>
      <c r="V193" s="16"/>
      <c r="W193" s="16"/>
      <c r="X193" s="16"/>
      <c r="Y193" s="16"/>
      <c r="Z193" s="16"/>
    </row>
    <row r="194" spans="1:26" x14ac:dyDescent="0.3">
      <c r="A194" s="14">
        <v>3</v>
      </c>
      <c r="B194" s="14"/>
      <c r="C194" s="14"/>
      <c r="D194" s="16">
        <v>4.3</v>
      </c>
      <c r="E194" s="16">
        <v>4.33</v>
      </c>
      <c r="F194" s="16">
        <f>ABS(E194)-ABS(D194)</f>
        <v>3.0000000000000249E-2</v>
      </c>
      <c r="G194" s="16">
        <v>0.81</v>
      </c>
      <c r="H194" s="16">
        <v>0.79</v>
      </c>
      <c r="I194" s="16">
        <f>ABS(H194)-ABS(G194)</f>
        <v>-2.0000000000000018E-2</v>
      </c>
      <c r="J194" s="16"/>
      <c r="K194" s="16"/>
      <c r="L194" s="16"/>
      <c r="M194" s="16"/>
      <c r="N194" s="16"/>
      <c r="O194" s="16"/>
      <c r="P194" s="16">
        <v>4.34</v>
      </c>
      <c r="Q194" s="16">
        <v>4.37</v>
      </c>
      <c r="R194" s="16">
        <f>ABS(Q194)-ABS(P194)</f>
        <v>3.0000000000000249E-2</v>
      </c>
      <c r="S194" s="16">
        <v>0.79</v>
      </c>
      <c r="T194" s="16">
        <v>0.77</v>
      </c>
      <c r="U194" s="16">
        <f>ABS(T194)-ABS(S194)</f>
        <v>-2.0000000000000018E-2</v>
      </c>
      <c r="V194" s="16"/>
      <c r="W194" s="16"/>
      <c r="X194" s="16"/>
      <c r="Y194" s="16"/>
      <c r="Z194" s="16"/>
    </row>
    <row r="195" spans="1:26" x14ac:dyDescent="0.3">
      <c r="A195" s="14">
        <v>4</v>
      </c>
      <c r="B195" s="14"/>
      <c r="C195" s="14"/>
      <c r="D195" s="16">
        <v>3.45</v>
      </c>
      <c r="E195" s="16">
        <v>3.46</v>
      </c>
      <c r="F195" s="16">
        <f>ABS(E195)-ABS(D195)</f>
        <v>9.9999999999997868E-3</v>
      </c>
      <c r="G195" s="16">
        <v>0.79</v>
      </c>
      <c r="H195" s="16">
        <v>0.77</v>
      </c>
      <c r="I195" s="16">
        <f>ABS(H195)-ABS(G195)</f>
        <v>-2.0000000000000018E-2</v>
      </c>
      <c r="J195" s="16"/>
      <c r="K195" s="16"/>
      <c r="L195" s="16"/>
      <c r="M195" s="16"/>
      <c r="N195" s="16"/>
      <c r="O195" s="16"/>
      <c r="P195" s="16">
        <v>3</v>
      </c>
      <c r="Q195" s="16">
        <v>2.96</v>
      </c>
      <c r="R195" s="16">
        <f>ABS(Q195)-ABS(P195)</f>
        <v>-4.0000000000000036E-2</v>
      </c>
      <c r="S195" s="16">
        <v>0.79</v>
      </c>
      <c r="T195" s="16">
        <v>0.8</v>
      </c>
      <c r="U195" s="16">
        <f>ABS(T195)-ABS(S195)</f>
        <v>1.0000000000000009E-2</v>
      </c>
      <c r="V195" s="16"/>
      <c r="W195" s="16"/>
      <c r="X195" s="16"/>
      <c r="Y195" s="16"/>
      <c r="Z195" s="16"/>
    </row>
    <row r="196" spans="1:26" x14ac:dyDescent="0.3">
      <c r="A196" s="14">
        <v>5</v>
      </c>
      <c r="B196" s="14"/>
      <c r="C196" s="14"/>
      <c r="D196" s="16">
        <v>2.2999999999999998</v>
      </c>
      <c r="E196" s="16">
        <v>2.31</v>
      </c>
      <c r="F196" s="16">
        <f>ABS(E196)-ABS(D196)</f>
        <v>1.0000000000000231E-2</v>
      </c>
      <c r="G196" s="16">
        <v>0.8</v>
      </c>
      <c r="H196" s="16">
        <v>0.81</v>
      </c>
      <c r="I196" s="16">
        <f>ABS(H196)-ABS(G196)</f>
        <v>1.0000000000000009E-2</v>
      </c>
      <c r="J196" s="16"/>
      <c r="K196" s="16"/>
      <c r="L196" s="16"/>
      <c r="M196" s="16"/>
      <c r="N196" s="16"/>
      <c r="O196" s="16"/>
      <c r="P196" s="16">
        <v>2.34</v>
      </c>
      <c r="Q196" s="16">
        <v>2.3199999999999998</v>
      </c>
      <c r="R196" s="16">
        <f>ABS(Q196)-ABS(P196)</f>
        <v>-2.0000000000000018E-2</v>
      </c>
      <c r="S196" s="16">
        <v>0.8</v>
      </c>
      <c r="T196" s="16">
        <v>0.81</v>
      </c>
      <c r="U196" s="16">
        <f>ABS(T196)-ABS(S196)</f>
        <v>1.0000000000000009E-2</v>
      </c>
      <c r="V196" s="16"/>
      <c r="W196" s="16"/>
      <c r="X196" s="16"/>
      <c r="Y196" s="16"/>
      <c r="Z196" s="16"/>
    </row>
    <row r="197" spans="1:26" x14ac:dyDescent="0.3">
      <c r="A197" s="11">
        <v>0</v>
      </c>
      <c r="B197" s="11">
        <v>1.3</v>
      </c>
      <c r="C197" s="12">
        <v>500</v>
      </c>
      <c r="D197" s="13"/>
      <c r="E197" s="13"/>
      <c r="F197" s="13"/>
      <c r="G197" s="13"/>
      <c r="H197" s="13"/>
      <c r="I197" s="13"/>
      <c r="J197" s="13">
        <v>0</v>
      </c>
      <c r="K197" s="13">
        <v>0</v>
      </c>
      <c r="L197" s="13">
        <f>ABS(K197)-ABS(J197)</f>
        <v>0</v>
      </c>
      <c r="M197" s="13">
        <v>0.49</v>
      </c>
      <c r="N197" s="13">
        <v>0.47</v>
      </c>
      <c r="O197" s="13">
        <f>ABS(N197)-ABS(M197)</f>
        <v>-2.0000000000000018E-2</v>
      </c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</row>
    <row r="198" spans="1:26" x14ac:dyDescent="0.3">
      <c r="A198" s="11">
        <v>1</v>
      </c>
      <c r="B198" s="11"/>
      <c r="C198" s="11"/>
      <c r="D198" s="13">
        <v>0.84</v>
      </c>
      <c r="E198" s="13">
        <v>0.85</v>
      </c>
      <c r="F198" s="13">
        <f t="shared" ref="F198:F204" si="30">ABS(E198)-ABS(D198)</f>
        <v>1.0000000000000009E-2</v>
      </c>
      <c r="G198" s="13">
        <v>0.48</v>
      </c>
      <c r="H198" s="13">
        <v>0.49</v>
      </c>
      <c r="I198" s="13">
        <f t="shared" ref="I198:I204" si="31">ABS(H198)-ABS(G198)</f>
        <v>1.0000000000000009E-2</v>
      </c>
      <c r="J198" s="13"/>
      <c r="K198" s="13"/>
      <c r="L198" s="13"/>
      <c r="M198" s="13"/>
      <c r="N198" s="13"/>
      <c r="O198" s="13"/>
      <c r="P198" s="13">
        <v>3.4</v>
      </c>
      <c r="Q198" s="13">
        <v>3.37</v>
      </c>
      <c r="R198" s="13">
        <f t="shared" ref="R198:R203" si="32">ABS(Q198)-ABS(P198)</f>
        <v>-2.9999999999999805E-2</v>
      </c>
      <c r="S198" s="13">
        <v>0.4</v>
      </c>
      <c r="T198" s="13">
        <v>0.41</v>
      </c>
      <c r="U198" s="13">
        <f t="shared" ref="U198:U203" si="33">ABS(T198)-ABS(S198)</f>
        <v>9.9999999999999534E-3</v>
      </c>
      <c r="V198" s="13"/>
      <c r="W198" s="13"/>
      <c r="X198" s="13"/>
      <c r="Y198" s="13"/>
      <c r="Z198" s="13"/>
    </row>
    <row r="199" spans="1:26" x14ac:dyDescent="0.3">
      <c r="A199" s="11">
        <v>2</v>
      </c>
      <c r="B199" s="11"/>
      <c r="C199" s="11"/>
      <c r="D199" s="13">
        <v>1.61</v>
      </c>
      <c r="E199" s="13">
        <v>1.57</v>
      </c>
      <c r="F199" s="13">
        <f t="shared" si="30"/>
        <v>-4.0000000000000036E-2</v>
      </c>
      <c r="G199" s="13">
        <v>-0.53</v>
      </c>
      <c r="H199" s="13">
        <v>-0.53</v>
      </c>
      <c r="I199" s="13">
        <f t="shared" si="31"/>
        <v>0</v>
      </c>
      <c r="J199" s="13"/>
      <c r="K199" s="13"/>
      <c r="L199" s="13"/>
      <c r="M199" s="13"/>
      <c r="N199" s="13"/>
      <c r="O199" s="13"/>
      <c r="P199" s="13">
        <v>4.07</v>
      </c>
      <c r="Q199" s="13">
        <v>4.07</v>
      </c>
      <c r="R199" s="13">
        <f t="shared" si="32"/>
        <v>0</v>
      </c>
      <c r="S199" s="13">
        <v>-0.31</v>
      </c>
      <c r="T199" s="13">
        <v>-0.32</v>
      </c>
      <c r="U199" s="13">
        <f t="shared" si="33"/>
        <v>1.0000000000000009E-2</v>
      </c>
      <c r="V199" s="13"/>
      <c r="W199" s="13"/>
      <c r="X199" s="13"/>
      <c r="Y199" s="13"/>
      <c r="Z199" s="13"/>
    </row>
    <row r="200" spans="1:26" x14ac:dyDescent="0.3">
      <c r="A200" s="11">
        <v>3</v>
      </c>
      <c r="B200" s="11"/>
      <c r="C200" s="11"/>
      <c r="D200" s="13">
        <v>4.5999999999999996</v>
      </c>
      <c r="E200" s="13">
        <v>4.57</v>
      </c>
      <c r="F200" s="13">
        <f t="shared" si="30"/>
        <v>-2.9999999999999361E-2</v>
      </c>
      <c r="G200" s="13">
        <v>-0.51</v>
      </c>
      <c r="H200" s="13">
        <v>-0.52</v>
      </c>
      <c r="I200" s="13">
        <f t="shared" si="31"/>
        <v>1.0000000000000009E-2</v>
      </c>
      <c r="J200" s="13"/>
      <c r="K200" s="13"/>
      <c r="L200" s="13"/>
      <c r="M200" s="13"/>
      <c r="N200" s="13"/>
      <c r="O200" s="13"/>
      <c r="P200" s="13">
        <v>5.22</v>
      </c>
      <c r="Q200" s="13">
        <v>5.25</v>
      </c>
      <c r="R200" s="13">
        <f t="shared" si="32"/>
        <v>3.0000000000000249E-2</v>
      </c>
      <c r="S200" s="13">
        <v>-0.31</v>
      </c>
      <c r="T200" s="13">
        <v>-0.32</v>
      </c>
      <c r="U200" s="13">
        <f t="shared" si="33"/>
        <v>1.0000000000000009E-2</v>
      </c>
      <c r="V200" s="13"/>
      <c r="W200" s="13"/>
      <c r="X200" s="13"/>
      <c r="Y200" s="13"/>
      <c r="Z200" s="13"/>
    </row>
    <row r="201" spans="1:26" x14ac:dyDescent="0.3">
      <c r="A201" s="11">
        <v>4</v>
      </c>
      <c r="B201" s="11"/>
      <c r="C201" s="11"/>
      <c r="D201" s="13">
        <v>4.9000000000000004</v>
      </c>
      <c r="E201" s="13">
        <v>4.9000000000000004</v>
      </c>
      <c r="F201" s="13">
        <f t="shared" si="30"/>
        <v>0</v>
      </c>
      <c r="G201" s="13">
        <v>-0.25</v>
      </c>
      <c r="H201" s="13">
        <v>-0.26</v>
      </c>
      <c r="I201" s="13">
        <f t="shared" si="31"/>
        <v>1.0000000000000009E-2</v>
      </c>
      <c r="J201" s="13"/>
      <c r="K201" s="13"/>
      <c r="L201" s="13"/>
      <c r="M201" s="13"/>
      <c r="N201" s="13"/>
      <c r="O201" s="13"/>
      <c r="P201" s="13">
        <v>5.52</v>
      </c>
      <c r="Q201" s="13">
        <v>5.57</v>
      </c>
      <c r="R201" s="13">
        <f t="shared" si="32"/>
        <v>5.0000000000000711E-2</v>
      </c>
      <c r="S201" s="13">
        <v>-0.01</v>
      </c>
      <c r="T201" s="13">
        <v>-0.01</v>
      </c>
      <c r="U201" s="13">
        <f t="shared" si="33"/>
        <v>0</v>
      </c>
      <c r="V201" s="13"/>
      <c r="W201" s="13"/>
      <c r="X201" s="13"/>
      <c r="Y201" s="13"/>
      <c r="Z201" s="13"/>
    </row>
    <row r="202" spans="1:26" x14ac:dyDescent="0.3">
      <c r="A202" s="11">
        <v>5</v>
      </c>
      <c r="B202" s="11"/>
      <c r="C202" s="11"/>
      <c r="D202" s="13">
        <v>5.12</v>
      </c>
      <c r="E202" s="13">
        <v>5.17</v>
      </c>
      <c r="F202" s="13">
        <f t="shared" si="30"/>
        <v>4.9999999999999822E-2</v>
      </c>
      <c r="G202" s="13">
        <v>0.25</v>
      </c>
      <c r="H202" s="13">
        <v>0.24</v>
      </c>
      <c r="I202" s="13">
        <f t="shared" si="31"/>
        <v>-1.0000000000000009E-2</v>
      </c>
      <c r="J202" s="13"/>
      <c r="K202" s="13"/>
      <c r="L202" s="13"/>
      <c r="M202" s="13"/>
      <c r="N202" s="13"/>
      <c r="O202" s="13"/>
      <c r="P202" s="13">
        <v>4.07</v>
      </c>
      <c r="Q202" s="13">
        <v>4.0999999999999996</v>
      </c>
      <c r="R202" s="13">
        <f t="shared" si="32"/>
        <v>2.9999999999999361E-2</v>
      </c>
      <c r="S202" s="13">
        <v>-0.01</v>
      </c>
      <c r="T202" s="13">
        <v>0</v>
      </c>
      <c r="U202" s="13">
        <f t="shared" si="33"/>
        <v>-0.01</v>
      </c>
      <c r="V202" s="13"/>
      <c r="W202" s="13"/>
      <c r="X202" s="13"/>
      <c r="Y202" s="13"/>
      <c r="Z202" s="13"/>
    </row>
    <row r="203" spans="1:26" x14ac:dyDescent="0.3">
      <c r="A203" s="11">
        <v>6</v>
      </c>
      <c r="B203" s="11"/>
      <c r="C203" s="11"/>
      <c r="D203" s="13">
        <v>4.5999999999999996</v>
      </c>
      <c r="E203" s="13">
        <v>4.5599999999999996</v>
      </c>
      <c r="F203" s="13">
        <f t="shared" si="30"/>
        <v>-4.0000000000000036E-2</v>
      </c>
      <c r="G203" s="13">
        <v>-0.21</v>
      </c>
      <c r="H203" s="13">
        <v>-0.19</v>
      </c>
      <c r="I203" s="13">
        <f t="shared" si="31"/>
        <v>-1.999999999999999E-2</v>
      </c>
      <c r="J203" s="13"/>
      <c r="K203" s="13"/>
      <c r="L203" s="13"/>
      <c r="M203" s="13"/>
      <c r="N203" s="13"/>
      <c r="O203" s="13"/>
      <c r="P203" s="13">
        <v>3.69</v>
      </c>
      <c r="Q203" s="13">
        <v>3.7</v>
      </c>
      <c r="R203" s="13">
        <f t="shared" si="32"/>
        <v>1.0000000000000231E-2</v>
      </c>
      <c r="S203" s="13">
        <v>0.39</v>
      </c>
      <c r="T203" s="13">
        <v>0.38</v>
      </c>
      <c r="U203" s="13">
        <f t="shared" si="33"/>
        <v>-1.0000000000000009E-2</v>
      </c>
      <c r="V203" s="13"/>
      <c r="W203" s="13"/>
      <c r="X203" s="13"/>
      <c r="Y203" s="13"/>
      <c r="Z203" s="13"/>
    </row>
    <row r="204" spans="1:26" x14ac:dyDescent="0.3">
      <c r="A204" s="11">
        <v>7</v>
      </c>
      <c r="B204" s="11"/>
      <c r="C204" s="11"/>
      <c r="D204" s="13">
        <v>3.3</v>
      </c>
      <c r="E204" s="13">
        <v>3.27</v>
      </c>
      <c r="F204" s="13">
        <f t="shared" si="30"/>
        <v>-2.9999999999999805E-2</v>
      </c>
      <c r="G204" s="13">
        <v>-0.22</v>
      </c>
      <c r="H204" s="13">
        <v>-0.23</v>
      </c>
      <c r="I204" s="13">
        <f t="shared" si="31"/>
        <v>1.0000000000000009E-2</v>
      </c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</row>
    <row r="205" spans="1:26" x14ac:dyDescent="0.3">
      <c r="A205" s="14">
        <v>0</v>
      </c>
      <c r="B205" s="14">
        <v>1.25</v>
      </c>
      <c r="C205" s="15">
        <v>520</v>
      </c>
      <c r="D205" s="16"/>
      <c r="E205" s="16"/>
      <c r="F205" s="16"/>
      <c r="G205" s="16"/>
      <c r="H205" s="16"/>
      <c r="I205" s="16"/>
      <c r="J205" s="16">
        <v>0</v>
      </c>
      <c r="K205" s="16">
        <v>0</v>
      </c>
      <c r="L205" s="16">
        <f>ABS(K205)-ABS(J205)</f>
        <v>0</v>
      </c>
      <c r="M205" s="16">
        <v>0.54</v>
      </c>
      <c r="N205" s="16">
        <v>0.55000000000000004</v>
      </c>
      <c r="O205" s="16">
        <f>ABS(N205)-ABS(M205)</f>
        <v>1.0000000000000009E-2</v>
      </c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</row>
    <row r="206" spans="1:26" x14ac:dyDescent="0.3">
      <c r="A206" s="14">
        <v>1</v>
      </c>
      <c r="B206" s="14"/>
      <c r="C206" s="14"/>
      <c r="D206" s="16">
        <v>2.12</v>
      </c>
      <c r="E206" s="16">
        <v>2.17</v>
      </c>
      <c r="F206" s="16">
        <f t="shared" ref="F206:F211" si="34">ABS(E206)-ABS(D206)</f>
        <v>4.9999999999999822E-2</v>
      </c>
      <c r="G206" s="16">
        <v>0.53</v>
      </c>
      <c r="H206" s="16">
        <v>0.53</v>
      </c>
      <c r="I206" s="16">
        <f t="shared" ref="I206:I211" si="35">ABS(H206)-ABS(G206)</f>
        <v>0</v>
      </c>
      <c r="J206" s="16"/>
      <c r="K206" s="16"/>
      <c r="L206" s="16"/>
      <c r="M206" s="16"/>
      <c r="N206" s="16"/>
      <c r="O206" s="16"/>
      <c r="P206" s="16">
        <v>3</v>
      </c>
      <c r="Q206" s="16">
        <v>2.98</v>
      </c>
      <c r="R206" s="16">
        <f>ABS(Q206)-ABS(P206)</f>
        <v>-2.0000000000000018E-2</v>
      </c>
      <c r="S206" s="16">
        <v>0.43</v>
      </c>
      <c r="T206" s="16">
        <v>0.41</v>
      </c>
      <c r="U206" s="16">
        <f>ABS(T206)-ABS(S206)</f>
        <v>-2.0000000000000018E-2</v>
      </c>
      <c r="V206" s="16"/>
      <c r="W206" s="16"/>
      <c r="X206" s="16"/>
      <c r="Y206" s="16"/>
      <c r="Z206" s="16"/>
    </row>
    <row r="207" spans="1:26" x14ac:dyDescent="0.3">
      <c r="A207" s="14">
        <v>2</v>
      </c>
      <c r="B207" s="14"/>
      <c r="C207" s="14"/>
      <c r="D207" s="16">
        <v>2.77</v>
      </c>
      <c r="E207" s="16">
        <v>2.82</v>
      </c>
      <c r="F207" s="16">
        <f t="shared" si="34"/>
        <v>4.9999999999999822E-2</v>
      </c>
      <c r="G207" s="16">
        <v>-0.6</v>
      </c>
      <c r="H207" s="16">
        <v>-0.6</v>
      </c>
      <c r="I207" s="16">
        <f t="shared" si="35"/>
        <v>0</v>
      </c>
      <c r="J207" s="16"/>
      <c r="K207" s="16"/>
      <c r="L207" s="16"/>
      <c r="M207" s="16"/>
      <c r="N207" s="16"/>
      <c r="O207" s="16"/>
      <c r="P207" s="16">
        <v>4.09</v>
      </c>
      <c r="Q207" s="16">
        <v>4.13</v>
      </c>
      <c r="R207" s="16">
        <f>ABS(Q207)-ABS(P207)</f>
        <v>4.0000000000000036E-2</v>
      </c>
      <c r="S207" s="16">
        <v>0.44</v>
      </c>
      <c r="T207" s="16">
        <v>0.44</v>
      </c>
      <c r="U207" s="16">
        <f>ABS(T207)-ABS(S207)</f>
        <v>0</v>
      </c>
      <c r="V207" s="16"/>
      <c r="W207" s="16"/>
      <c r="X207" s="16"/>
      <c r="Y207" s="16"/>
      <c r="Z207" s="16"/>
    </row>
    <row r="208" spans="1:26" x14ac:dyDescent="0.3">
      <c r="A208" s="14">
        <v>3</v>
      </c>
      <c r="B208" s="14"/>
      <c r="C208" s="14"/>
      <c r="D208" s="16">
        <v>5.29</v>
      </c>
      <c r="E208" s="16">
        <v>5.33</v>
      </c>
      <c r="F208" s="16">
        <f t="shared" si="34"/>
        <v>4.0000000000000036E-2</v>
      </c>
      <c r="G208" s="16">
        <v>-0.52</v>
      </c>
      <c r="H208" s="16">
        <v>-0.52</v>
      </c>
      <c r="I208" s="16">
        <f t="shared" si="35"/>
        <v>0</v>
      </c>
      <c r="J208" s="16"/>
      <c r="K208" s="16"/>
      <c r="L208" s="16"/>
      <c r="M208" s="16"/>
      <c r="N208" s="16"/>
      <c r="O208" s="16"/>
      <c r="P208" s="16">
        <v>4.3899999999999997</v>
      </c>
      <c r="Q208" s="16">
        <v>4.43</v>
      </c>
      <c r="R208" s="16">
        <f>ABS(Q208)-ABS(P208)</f>
        <v>4.0000000000000036E-2</v>
      </c>
      <c r="S208" s="16">
        <v>0.74</v>
      </c>
      <c r="T208" s="16">
        <v>0.75</v>
      </c>
      <c r="U208" s="16">
        <f>ABS(T208)-ABS(S208)</f>
        <v>1.0000000000000009E-2</v>
      </c>
      <c r="V208" s="16"/>
      <c r="W208" s="16"/>
      <c r="X208" s="16"/>
      <c r="Y208" s="16"/>
      <c r="Z208" s="16"/>
    </row>
    <row r="209" spans="1:26" x14ac:dyDescent="0.3">
      <c r="A209" s="14">
        <v>4</v>
      </c>
      <c r="B209" s="14"/>
      <c r="C209" s="14"/>
      <c r="D209" s="16">
        <v>5.45</v>
      </c>
      <c r="E209" s="16">
        <v>5.45</v>
      </c>
      <c r="F209" s="16">
        <f t="shared" si="34"/>
        <v>0</v>
      </c>
      <c r="G209" s="16">
        <v>0.03</v>
      </c>
      <c r="H209" s="16">
        <v>0.05</v>
      </c>
      <c r="I209" s="16">
        <f t="shared" si="35"/>
        <v>2.0000000000000004E-2</v>
      </c>
      <c r="J209" s="16"/>
      <c r="K209" s="16"/>
      <c r="L209" s="16"/>
      <c r="M209" s="16"/>
      <c r="N209" s="16"/>
      <c r="O209" s="16"/>
      <c r="P209" s="16">
        <v>3</v>
      </c>
      <c r="Q209" s="16">
        <v>3.03</v>
      </c>
      <c r="R209" s="16">
        <f>ABS(Q209)-ABS(P209)</f>
        <v>2.9999999999999805E-2</v>
      </c>
      <c r="S209" s="16">
        <v>0.73</v>
      </c>
      <c r="T209" s="16">
        <v>0.75</v>
      </c>
      <c r="U209" s="16">
        <f>ABS(T209)-ABS(S209)</f>
        <v>2.0000000000000018E-2</v>
      </c>
      <c r="V209" s="16"/>
      <c r="W209" s="16"/>
      <c r="X209" s="16"/>
      <c r="Y209" s="16"/>
      <c r="Z209" s="16"/>
    </row>
    <row r="210" spans="1:26" x14ac:dyDescent="0.3">
      <c r="A210" s="14">
        <v>5</v>
      </c>
      <c r="B210" s="14"/>
      <c r="C210" s="14"/>
      <c r="D210" s="16">
        <v>5.3</v>
      </c>
      <c r="E210" s="16">
        <v>5.27</v>
      </c>
      <c r="F210" s="16">
        <f t="shared" si="34"/>
        <v>-3.0000000000000249E-2</v>
      </c>
      <c r="G210" s="16">
        <v>-0.22</v>
      </c>
      <c r="H210" s="16">
        <v>-0.23</v>
      </c>
      <c r="I210" s="16">
        <f t="shared" si="35"/>
        <v>1.0000000000000009E-2</v>
      </c>
      <c r="J210" s="16"/>
      <c r="K210" s="16"/>
      <c r="L210" s="16"/>
      <c r="M210" s="16"/>
      <c r="N210" s="16"/>
      <c r="O210" s="16"/>
      <c r="P210" s="16">
        <v>2.39</v>
      </c>
      <c r="Q210" s="16">
        <v>2.35</v>
      </c>
      <c r="R210" s="16">
        <f>ABS(Q210)-ABS(P210)</f>
        <v>-4.0000000000000036E-2</v>
      </c>
      <c r="S210" s="16">
        <v>0.76</v>
      </c>
      <c r="T210" s="16">
        <v>0.77</v>
      </c>
      <c r="U210" s="16">
        <f>ABS(T210)-ABS(S210)</f>
        <v>1.0000000000000009E-2</v>
      </c>
      <c r="V210" s="16"/>
      <c r="W210" s="16"/>
      <c r="X210" s="16"/>
      <c r="Y210" s="16"/>
      <c r="Z210" s="16"/>
    </row>
    <row r="211" spans="1:26" x14ac:dyDescent="0.3">
      <c r="A211" s="14">
        <v>6</v>
      </c>
      <c r="B211" s="14"/>
      <c r="C211" s="14"/>
      <c r="D211" s="16">
        <v>3.59</v>
      </c>
      <c r="E211" s="16">
        <v>3.61</v>
      </c>
      <c r="F211" s="16">
        <f t="shared" si="34"/>
        <v>2.0000000000000018E-2</v>
      </c>
      <c r="G211" s="16">
        <v>-0.27</v>
      </c>
      <c r="H211" s="16">
        <v>-0.27</v>
      </c>
      <c r="I211" s="16">
        <f t="shared" si="35"/>
        <v>0</v>
      </c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</row>
    <row r="212" spans="1:26" x14ac:dyDescent="0.3">
      <c r="A212" s="11">
        <v>0</v>
      </c>
      <c r="B212" s="11">
        <v>1.18</v>
      </c>
      <c r="C212" s="12">
        <v>540</v>
      </c>
      <c r="D212" s="13"/>
      <c r="E212" s="13"/>
      <c r="F212" s="13"/>
      <c r="G212" s="13"/>
      <c r="H212" s="13"/>
      <c r="I212" s="13"/>
      <c r="J212" s="13">
        <v>0</v>
      </c>
      <c r="K212" s="13">
        <v>0</v>
      </c>
      <c r="L212" s="13">
        <f>ABS(K212)-ABS(J212)</f>
        <v>0</v>
      </c>
      <c r="M212" s="13">
        <v>0.6</v>
      </c>
      <c r="N212" s="13">
        <v>0.61</v>
      </c>
      <c r="O212" s="13">
        <f>ABS(N212)-ABS(M212)</f>
        <v>1.0000000000000009E-2</v>
      </c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</row>
    <row r="213" spans="1:26" x14ac:dyDescent="0.3">
      <c r="A213" s="11">
        <v>1</v>
      </c>
      <c r="B213" s="11"/>
      <c r="C213" s="11"/>
      <c r="D213" s="13">
        <v>3</v>
      </c>
      <c r="E213" s="13">
        <v>3.01</v>
      </c>
      <c r="F213" s="13">
        <f>ABS(E213)-ABS(D213)</f>
        <v>9.9999999999997868E-3</v>
      </c>
      <c r="G213" s="13">
        <v>0.49</v>
      </c>
      <c r="H213" s="13">
        <v>0.49</v>
      </c>
      <c r="I213" s="13">
        <f>ABS(H213)-ABS(G213)</f>
        <v>0</v>
      </c>
      <c r="J213" s="13"/>
      <c r="K213" s="13"/>
      <c r="L213" s="13"/>
      <c r="M213" s="13"/>
      <c r="N213" s="13"/>
      <c r="O213" s="13"/>
      <c r="P213" s="13">
        <v>1.9</v>
      </c>
      <c r="Q213" s="13">
        <v>1.92</v>
      </c>
      <c r="R213" s="13">
        <f>ABS(Q213)-ABS(P213)</f>
        <v>2.0000000000000018E-2</v>
      </c>
      <c r="S213" s="13">
        <v>0.61</v>
      </c>
      <c r="T213" s="13">
        <v>0.63</v>
      </c>
      <c r="U213" s="13">
        <f>ABS(T213)-ABS(S213)</f>
        <v>2.0000000000000018E-2</v>
      </c>
      <c r="V213" s="13"/>
      <c r="W213" s="13"/>
      <c r="X213" s="13"/>
      <c r="Y213" s="13"/>
      <c r="Z213" s="13"/>
    </row>
    <row r="214" spans="1:26" x14ac:dyDescent="0.3">
      <c r="A214" s="11">
        <v>2</v>
      </c>
      <c r="B214" s="11"/>
      <c r="C214" s="11"/>
      <c r="D214" s="13">
        <v>4.01</v>
      </c>
      <c r="E214" s="13">
        <v>4.01</v>
      </c>
      <c r="F214" s="13">
        <f>ABS(E214)-ABS(D214)</f>
        <v>0</v>
      </c>
      <c r="G214" s="13">
        <v>0.49</v>
      </c>
      <c r="H214" s="13">
        <v>0.51</v>
      </c>
      <c r="I214" s="13">
        <f>ABS(H214)-ABS(G214)</f>
        <v>2.0000000000000018E-2</v>
      </c>
      <c r="J214" s="13"/>
      <c r="K214" s="13"/>
      <c r="L214" s="13"/>
      <c r="M214" s="13"/>
      <c r="N214" s="13"/>
      <c r="O214" s="13"/>
      <c r="P214" s="13">
        <v>2.98</v>
      </c>
      <c r="Q214" s="13">
        <v>2.95</v>
      </c>
      <c r="R214" s="13">
        <f>ABS(Q214)-ABS(P214)</f>
        <v>-2.9999999999999805E-2</v>
      </c>
      <c r="S214" s="13">
        <v>-0.59</v>
      </c>
      <c r="T214" s="13">
        <v>-0.57999999999999996</v>
      </c>
      <c r="U214" s="13">
        <f>ABS(T214)-ABS(S214)</f>
        <v>-1.0000000000000009E-2</v>
      </c>
      <c r="V214" s="13"/>
      <c r="W214" s="13"/>
      <c r="X214" s="13"/>
      <c r="Y214" s="13"/>
      <c r="Z214" s="13"/>
    </row>
    <row r="215" spans="1:26" x14ac:dyDescent="0.3">
      <c r="A215" s="11">
        <v>3</v>
      </c>
      <c r="B215" s="11"/>
      <c r="C215" s="11"/>
      <c r="D215" s="13">
        <v>4.3099999999999996</v>
      </c>
      <c r="E215" s="13">
        <v>4.3499999999999996</v>
      </c>
      <c r="F215" s="13">
        <f>ABS(E215)-ABS(D215)</f>
        <v>4.0000000000000036E-2</v>
      </c>
      <c r="G215" s="13">
        <v>0.78</v>
      </c>
      <c r="H215" s="13">
        <v>0.8</v>
      </c>
      <c r="I215" s="13">
        <f>ABS(H215)-ABS(G215)</f>
        <v>2.0000000000000018E-2</v>
      </c>
      <c r="J215" s="13"/>
      <c r="K215" s="13"/>
      <c r="L215" s="13"/>
      <c r="M215" s="13"/>
      <c r="N215" s="13"/>
      <c r="O215" s="13"/>
      <c r="P215" s="13">
        <v>5.64</v>
      </c>
      <c r="Q215" s="13">
        <v>5.66</v>
      </c>
      <c r="R215" s="13">
        <f>ABS(Q215)-ABS(P215)</f>
        <v>2.0000000000000462E-2</v>
      </c>
      <c r="S215" s="13">
        <v>-0.6</v>
      </c>
      <c r="T215" s="13">
        <v>-0.57999999999999996</v>
      </c>
      <c r="U215" s="13">
        <f>ABS(T215)-ABS(S215)</f>
        <v>-2.0000000000000018E-2</v>
      </c>
      <c r="V215" s="13"/>
      <c r="W215" s="13"/>
      <c r="X215" s="13"/>
      <c r="Y215" s="13"/>
      <c r="Z215" s="13"/>
    </row>
    <row r="216" spans="1:26" x14ac:dyDescent="0.3">
      <c r="A216" s="11">
        <v>4</v>
      </c>
      <c r="B216" s="11"/>
      <c r="C216" s="11"/>
      <c r="D216" s="13">
        <v>3</v>
      </c>
      <c r="E216" s="13">
        <v>2.98</v>
      </c>
      <c r="F216" s="13">
        <f>ABS(E216)-ABS(D216)</f>
        <v>-2.0000000000000018E-2</v>
      </c>
      <c r="G216" s="13">
        <v>0.79</v>
      </c>
      <c r="H216" s="13">
        <v>0.79</v>
      </c>
      <c r="I216" s="13">
        <f>ABS(H216)-ABS(G216)</f>
        <v>0</v>
      </c>
      <c r="J216" s="13"/>
      <c r="K216" s="13"/>
      <c r="L216" s="13"/>
      <c r="M216" s="13"/>
      <c r="N216" s="13"/>
      <c r="O216" s="13"/>
      <c r="P216" s="13">
        <v>5.94</v>
      </c>
      <c r="Q216" s="13">
        <v>5.97</v>
      </c>
      <c r="R216" s="13">
        <f>ABS(Q216)-ABS(P216)</f>
        <v>2.9999999999999361E-2</v>
      </c>
      <c r="S216" s="13">
        <v>-0.3</v>
      </c>
      <c r="T216" s="13">
        <v>-0.28999999999999998</v>
      </c>
      <c r="U216" s="13">
        <f>ABS(T216)-ABS(S216)</f>
        <v>-1.0000000000000009E-2</v>
      </c>
      <c r="V216" s="13"/>
      <c r="W216" s="13"/>
      <c r="X216" s="13"/>
      <c r="Y216" s="13"/>
      <c r="Z216" s="13"/>
    </row>
    <row r="217" spans="1:26" x14ac:dyDescent="0.3">
      <c r="A217" s="11">
        <v>5</v>
      </c>
      <c r="B217" s="11"/>
      <c r="C217" s="11"/>
      <c r="D217" s="13">
        <v>2.31</v>
      </c>
      <c r="E217" s="13">
        <v>2.35</v>
      </c>
      <c r="F217" s="13">
        <f>ABS(E217)-ABS(D217)</f>
        <v>4.0000000000000036E-2</v>
      </c>
      <c r="G217" s="13">
        <v>0.81</v>
      </c>
      <c r="H217" s="13">
        <v>0.83</v>
      </c>
      <c r="I217" s="13">
        <f>ABS(H217)-ABS(G217)</f>
        <v>1.9999999999999907E-2</v>
      </c>
      <c r="J217" s="13"/>
      <c r="K217" s="13"/>
      <c r="L217" s="13"/>
      <c r="M217" s="13"/>
      <c r="N217" s="13"/>
      <c r="O217" s="13"/>
      <c r="P217" s="13">
        <v>3.94</v>
      </c>
      <c r="Q217" s="13">
        <v>3.97</v>
      </c>
      <c r="R217" s="13">
        <f>ABS(Q217)-ABS(P217)</f>
        <v>3.0000000000000249E-2</v>
      </c>
      <c r="S217" s="13">
        <v>-0.28999999999999998</v>
      </c>
      <c r="T217" s="13">
        <v>-0.28999999999999998</v>
      </c>
      <c r="U217" s="13">
        <f>ABS(T217)-ABS(S217)</f>
        <v>0</v>
      </c>
      <c r="V217" s="13"/>
      <c r="W217" s="13"/>
      <c r="X217" s="13"/>
      <c r="Y217" s="13"/>
      <c r="Z217" s="13"/>
    </row>
    <row r="218" spans="1:26" x14ac:dyDescent="0.3">
      <c r="A218" s="14">
        <v>0</v>
      </c>
      <c r="B218" s="14">
        <v>1.22</v>
      </c>
      <c r="C218" s="15">
        <v>560</v>
      </c>
      <c r="D218" s="16"/>
      <c r="E218" s="16"/>
      <c r="F218" s="16"/>
      <c r="G218" s="16"/>
      <c r="H218" s="16"/>
      <c r="I218" s="16"/>
      <c r="J218" s="16">
        <v>0</v>
      </c>
      <c r="K218" s="16">
        <v>0</v>
      </c>
      <c r="L218" s="16">
        <f>ABS(K218)-ABS(J218)</f>
        <v>0</v>
      </c>
      <c r="M218" s="16">
        <v>0.56000000000000005</v>
      </c>
      <c r="N218" s="16">
        <v>0.57999999999999996</v>
      </c>
      <c r="O218" s="16">
        <f>ABS(N218)-ABS(M218)</f>
        <v>1.9999999999999907E-2</v>
      </c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spans="1:26" x14ac:dyDescent="0.3">
      <c r="A219" s="14">
        <v>1</v>
      </c>
      <c r="B219" s="14"/>
      <c r="C219" s="14"/>
      <c r="D219" s="16">
        <v>1</v>
      </c>
      <c r="E219" s="16">
        <v>0.99</v>
      </c>
      <c r="F219" s="16">
        <f t="shared" ref="F219:F224" si="36">ABS(E219)-ABS(D219)</f>
        <v>-1.0000000000000009E-2</v>
      </c>
      <c r="G219" s="16">
        <v>-0.5</v>
      </c>
      <c r="H219" s="16">
        <v>-0.51</v>
      </c>
      <c r="I219" s="16">
        <f t="shared" ref="I219:I224" si="37">ABS(H219)-ABS(G219)</f>
        <v>1.0000000000000009E-2</v>
      </c>
      <c r="J219" s="16"/>
      <c r="K219" s="16"/>
      <c r="L219" s="16"/>
      <c r="M219" s="16"/>
      <c r="N219" s="16"/>
      <c r="O219" s="16"/>
      <c r="P219" s="16">
        <v>3.91</v>
      </c>
      <c r="Q219" s="16">
        <v>3.89</v>
      </c>
      <c r="R219" s="16">
        <f>ABS(Q219)-ABS(P219)</f>
        <v>-2.0000000000000018E-2</v>
      </c>
      <c r="S219" s="16">
        <v>0.55000000000000004</v>
      </c>
      <c r="T219" s="16">
        <v>0.53</v>
      </c>
      <c r="U219" s="16">
        <f>ABS(T219)-ABS(S219)</f>
        <v>-2.0000000000000018E-2</v>
      </c>
      <c r="V219" s="16"/>
      <c r="W219" s="16"/>
      <c r="X219" s="16"/>
      <c r="Y219" s="16"/>
      <c r="Z219" s="16"/>
    </row>
    <row r="220" spans="1:26" x14ac:dyDescent="0.3">
      <c r="A220" s="14">
        <v>2</v>
      </c>
      <c r="B220" s="14"/>
      <c r="C220" s="14"/>
      <c r="D220" s="16">
        <v>4.41</v>
      </c>
      <c r="E220" s="16">
        <v>4.42</v>
      </c>
      <c r="F220" s="16">
        <f t="shared" si="36"/>
        <v>9.9999999999997868E-3</v>
      </c>
      <c r="G220" s="16">
        <v>-0.48</v>
      </c>
      <c r="H220" s="16">
        <v>-0.49</v>
      </c>
      <c r="I220" s="16">
        <f t="shared" si="37"/>
        <v>1.0000000000000009E-2</v>
      </c>
      <c r="J220" s="16"/>
      <c r="K220" s="16"/>
      <c r="L220" s="16"/>
      <c r="M220" s="16"/>
      <c r="N220" s="16"/>
      <c r="O220" s="16"/>
      <c r="P220" s="16">
        <v>4.21</v>
      </c>
      <c r="Q220" s="16">
        <v>4.24</v>
      </c>
      <c r="R220" s="16">
        <f>ABS(Q220)-ABS(P220)</f>
        <v>3.0000000000000249E-2</v>
      </c>
      <c r="S220" s="16">
        <v>0.85</v>
      </c>
      <c r="T220" s="16">
        <v>0.86</v>
      </c>
      <c r="U220" s="16">
        <f>ABS(T220)-ABS(S220)</f>
        <v>1.0000000000000009E-2</v>
      </c>
      <c r="V220" s="16"/>
      <c r="W220" s="16"/>
      <c r="X220" s="16"/>
      <c r="Y220" s="16"/>
      <c r="Z220" s="16"/>
    </row>
    <row r="221" spans="1:26" x14ac:dyDescent="0.3">
      <c r="A221" s="14">
        <v>3</v>
      </c>
      <c r="B221" s="14"/>
      <c r="C221" s="14"/>
      <c r="D221" s="16">
        <v>4.7</v>
      </c>
      <c r="E221" s="16">
        <v>4.6900000000000004</v>
      </c>
      <c r="F221" s="16">
        <f t="shared" si="36"/>
        <v>-9.9999999999997868E-3</v>
      </c>
      <c r="G221" s="16">
        <v>-0.14000000000000001</v>
      </c>
      <c r="H221" s="16">
        <v>-0.15</v>
      </c>
      <c r="I221" s="16">
        <f t="shared" si="37"/>
        <v>9.9999999999999811E-3</v>
      </c>
      <c r="J221" s="16"/>
      <c r="K221" s="16"/>
      <c r="L221" s="16"/>
      <c r="M221" s="16"/>
      <c r="N221" s="16"/>
      <c r="O221" s="16"/>
      <c r="P221" s="16">
        <v>2.21</v>
      </c>
      <c r="Q221" s="16">
        <v>2.19</v>
      </c>
      <c r="R221" s="16">
        <f>ABS(Q221)-ABS(P221)</f>
        <v>-2.0000000000000018E-2</v>
      </c>
      <c r="S221" s="16">
        <v>0.85</v>
      </c>
      <c r="T221" s="16">
        <v>0.86</v>
      </c>
      <c r="U221" s="16">
        <f>ABS(T221)-ABS(S221)</f>
        <v>1.0000000000000009E-2</v>
      </c>
      <c r="V221" s="16"/>
      <c r="W221" s="16"/>
      <c r="X221" s="16"/>
      <c r="Y221" s="16"/>
      <c r="Z221" s="16"/>
    </row>
    <row r="222" spans="1:26" x14ac:dyDescent="0.3">
      <c r="A222" s="14">
        <v>4</v>
      </c>
      <c r="B222" s="14"/>
      <c r="C222" s="14"/>
      <c r="D222" s="16">
        <v>4.9000000000000004</v>
      </c>
      <c r="E222" s="16">
        <v>4.8499999999999996</v>
      </c>
      <c r="F222" s="16">
        <f t="shared" si="36"/>
        <v>-5.0000000000000711E-2</v>
      </c>
      <c r="G222" s="16">
        <v>0.39</v>
      </c>
      <c r="H222" s="16">
        <v>0.38</v>
      </c>
      <c r="I222" s="16">
        <f t="shared" si="37"/>
        <v>-1.0000000000000009E-2</v>
      </c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spans="1:26" x14ac:dyDescent="0.3">
      <c r="A223" s="14">
        <v>5</v>
      </c>
      <c r="B223" s="14"/>
      <c r="C223" s="14"/>
      <c r="D223" s="16">
        <v>4.41</v>
      </c>
      <c r="E223" s="16">
        <v>4.4000000000000004</v>
      </c>
      <c r="F223" s="16">
        <f t="shared" si="36"/>
        <v>-9.9999999999997868E-3</v>
      </c>
      <c r="G223" s="16">
        <v>-0.18</v>
      </c>
      <c r="H223" s="16">
        <v>-0.2</v>
      </c>
      <c r="I223" s="16">
        <f t="shared" si="37"/>
        <v>2.0000000000000018E-2</v>
      </c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</row>
    <row r="224" spans="1:26" x14ac:dyDescent="0.3">
      <c r="A224" s="14">
        <v>6</v>
      </c>
      <c r="B224" s="14"/>
      <c r="C224" s="14"/>
      <c r="D224" s="16">
        <v>3.16</v>
      </c>
      <c r="E224" s="16">
        <v>3.19</v>
      </c>
      <c r="F224" s="16">
        <f t="shared" si="36"/>
        <v>2.9999999999999805E-2</v>
      </c>
      <c r="G224" s="16">
        <v>-0.19</v>
      </c>
      <c r="H224" s="16">
        <v>-0.19</v>
      </c>
      <c r="I224" s="16">
        <f t="shared" si="37"/>
        <v>0</v>
      </c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</row>
    <row r="225" spans="1:26" x14ac:dyDescent="0.3">
      <c r="A225" s="11">
        <v>0</v>
      </c>
      <c r="B225" s="11" t="s">
        <v>39</v>
      </c>
      <c r="C225" s="12">
        <v>572.92999999999995</v>
      </c>
      <c r="D225" s="13"/>
      <c r="E225" s="13"/>
      <c r="F225" s="13"/>
      <c r="G225" s="13"/>
      <c r="H225" s="13"/>
      <c r="I225" s="13"/>
      <c r="J225" s="13">
        <v>0</v>
      </c>
      <c r="K225" s="13">
        <v>0</v>
      </c>
      <c r="L225" s="13">
        <f>ABS(K225)-ABS(J225)</f>
        <v>0</v>
      </c>
      <c r="M225" s="13">
        <v>0.56999999999999995</v>
      </c>
      <c r="N225" s="13">
        <v>0.56000000000000005</v>
      </c>
      <c r="O225" s="13">
        <f>ABS(N225)-ABS(M225)</f>
        <v>-9.9999999999998979E-3</v>
      </c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</row>
    <row r="226" spans="1:26" x14ac:dyDescent="0.3">
      <c r="A226" s="11">
        <v>1</v>
      </c>
      <c r="B226" s="11"/>
      <c r="C226" s="11"/>
      <c r="D226" s="13">
        <v>1</v>
      </c>
      <c r="E226" s="13">
        <v>0.97</v>
      </c>
      <c r="F226" s="13">
        <f>ABS(E226)-ABS(D226)</f>
        <v>-3.0000000000000027E-2</v>
      </c>
      <c r="G226" s="13">
        <v>0.59</v>
      </c>
      <c r="H226" s="13">
        <v>0.59</v>
      </c>
      <c r="I226" s="13">
        <f>ABS(H226)-ABS(G226)</f>
        <v>0</v>
      </c>
      <c r="J226" s="13"/>
      <c r="K226" s="13"/>
      <c r="L226" s="13"/>
      <c r="M226" s="13"/>
      <c r="N226" s="13"/>
      <c r="O226" s="13"/>
      <c r="P226" s="13">
        <v>3.84</v>
      </c>
      <c r="Q226" s="13">
        <v>3.84</v>
      </c>
      <c r="R226" s="13">
        <f>ABS(Q226)-ABS(P226)</f>
        <v>0</v>
      </c>
      <c r="S226" s="13">
        <v>0.59</v>
      </c>
      <c r="T226" s="13">
        <v>0.61</v>
      </c>
      <c r="U226" s="13">
        <f>ABS(T226)-ABS(S226)</f>
        <v>2.0000000000000018E-2</v>
      </c>
      <c r="V226" s="13"/>
      <c r="W226" s="13"/>
      <c r="X226" s="13"/>
      <c r="Y226" s="13"/>
      <c r="Z226" s="13"/>
    </row>
    <row r="227" spans="1:26" x14ac:dyDescent="0.3">
      <c r="A227" s="11">
        <v>2</v>
      </c>
      <c r="B227" s="11"/>
      <c r="C227" s="11"/>
      <c r="D227" s="13">
        <v>2</v>
      </c>
      <c r="E227" s="13">
        <v>2.04</v>
      </c>
      <c r="F227" s="13">
        <f>ABS(E227)-ABS(D227)</f>
        <v>4.0000000000000036E-2</v>
      </c>
      <c r="G227" s="13">
        <v>-0.61</v>
      </c>
      <c r="H227" s="13">
        <v>-0.62</v>
      </c>
      <c r="I227" s="13">
        <f>ABS(H227)-ABS(G227)</f>
        <v>1.0000000000000009E-2</v>
      </c>
      <c r="J227" s="13"/>
      <c r="K227" s="13"/>
      <c r="L227" s="13"/>
      <c r="M227" s="13"/>
      <c r="N227" s="13"/>
      <c r="O227" s="13"/>
      <c r="P227" s="13">
        <v>4.1399999999999997</v>
      </c>
      <c r="Q227" s="13">
        <v>4.1399999999999997</v>
      </c>
      <c r="R227" s="13">
        <f>ABS(Q227)-ABS(P227)</f>
        <v>0</v>
      </c>
      <c r="S227" s="13">
        <v>0.89</v>
      </c>
      <c r="T227" s="13">
        <v>0.91</v>
      </c>
      <c r="U227" s="13">
        <f>ABS(T227)-ABS(S227)</f>
        <v>2.0000000000000018E-2</v>
      </c>
      <c r="V227" s="13"/>
      <c r="W227" s="13"/>
      <c r="X227" s="13"/>
      <c r="Y227" s="13"/>
      <c r="Z227" s="13"/>
    </row>
    <row r="228" spans="1:26" x14ac:dyDescent="0.3">
      <c r="A228" s="11">
        <v>3</v>
      </c>
      <c r="B228" s="11"/>
      <c r="C228" s="11"/>
      <c r="D228" s="13">
        <v>5.63</v>
      </c>
      <c r="E228" s="13">
        <v>5.62</v>
      </c>
      <c r="F228" s="13">
        <f>ABS(E228)-ABS(D228)</f>
        <v>-9.9999999999997868E-3</v>
      </c>
      <c r="G228" s="13">
        <v>-0.61</v>
      </c>
      <c r="H228" s="13">
        <v>-0.63</v>
      </c>
      <c r="I228" s="13">
        <f>ABS(H228)-ABS(G228)</f>
        <v>2.0000000000000018E-2</v>
      </c>
      <c r="J228" s="13"/>
      <c r="K228" s="13"/>
      <c r="L228" s="13"/>
      <c r="M228" s="13"/>
      <c r="N228" s="13"/>
      <c r="O228" s="13"/>
      <c r="P228" s="13">
        <v>2.14</v>
      </c>
      <c r="Q228" s="13">
        <v>2.17</v>
      </c>
      <c r="R228" s="13">
        <f>ABS(Q228)-ABS(P228)</f>
        <v>2.9999999999999805E-2</v>
      </c>
      <c r="S228" s="13">
        <v>0.88</v>
      </c>
      <c r="T228" s="13">
        <v>0.88</v>
      </c>
      <c r="U228" s="13">
        <f>ABS(T228)-ABS(S228)</f>
        <v>0</v>
      </c>
      <c r="V228" s="13"/>
      <c r="W228" s="13"/>
      <c r="X228" s="13"/>
      <c r="Y228" s="13"/>
      <c r="Z228" s="13"/>
    </row>
    <row r="229" spans="1:26" x14ac:dyDescent="0.3">
      <c r="A229" s="11">
        <v>4</v>
      </c>
      <c r="B229" s="11"/>
      <c r="C229" s="11"/>
      <c r="D229" s="13">
        <v>5.93</v>
      </c>
      <c r="E229" s="13">
        <v>5.94</v>
      </c>
      <c r="F229" s="13">
        <f>ABS(E229)-ABS(D229)</f>
        <v>1.0000000000000675E-2</v>
      </c>
      <c r="G229" s="13">
        <v>-0.31</v>
      </c>
      <c r="H229" s="13">
        <v>-0.28999999999999998</v>
      </c>
      <c r="I229" s="13">
        <f>ABS(H229)-ABS(G229)</f>
        <v>-2.0000000000000018E-2</v>
      </c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</row>
    <row r="230" spans="1:26" x14ac:dyDescent="0.3">
      <c r="A230" s="11">
        <v>5</v>
      </c>
      <c r="B230" s="11"/>
      <c r="C230" s="11"/>
      <c r="D230" s="13">
        <v>3.93</v>
      </c>
      <c r="E230" s="13">
        <v>3.9</v>
      </c>
      <c r="F230" s="13">
        <f>ABS(E230)-ABS(D230)</f>
        <v>-3.0000000000000249E-2</v>
      </c>
      <c r="G230" s="13">
        <v>-0.31</v>
      </c>
      <c r="H230" s="13">
        <v>-0.3</v>
      </c>
      <c r="I230" s="13">
        <f>ABS(H230)-ABS(G230)</f>
        <v>-1.0000000000000009E-2</v>
      </c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</row>
    <row r="231" spans="1:26" x14ac:dyDescent="0.3">
      <c r="A231" s="14">
        <v>0</v>
      </c>
      <c r="B231" s="14">
        <v>2.27</v>
      </c>
      <c r="C231" s="15">
        <v>580</v>
      </c>
      <c r="D231" s="16"/>
      <c r="E231" s="16"/>
      <c r="F231" s="16"/>
      <c r="G231" s="16"/>
      <c r="H231" s="16"/>
      <c r="I231" s="16"/>
      <c r="J231" s="16">
        <v>0</v>
      </c>
      <c r="K231" s="16">
        <v>0</v>
      </c>
      <c r="L231" s="16">
        <f>ABS(K231)-ABS(J231)</f>
        <v>0</v>
      </c>
      <c r="M231" s="16">
        <v>-0.5</v>
      </c>
      <c r="N231" s="16">
        <v>-0.51</v>
      </c>
      <c r="O231" s="16">
        <f>ABS(N231)-ABS(M231)</f>
        <v>1.0000000000000009E-2</v>
      </c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</row>
    <row r="232" spans="1:26" x14ac:dyDescent="0.3">
      <c r="A232" s="14">
        <v>1</v>
      </c>
      <c r="B232" s="14"/>
      <c r="C232" s="14"/>
      <c r="D232" s="16">
        <v>1.56</v>
      </c>
      <c r="E232" s="16">
        <v>1.61</v>
      </c>
      <c r="F232" s="16">
        <f>ABS(E232)-ABS(D232)</f>
        <v>5.0000000000000044E-2</v>
      </c>
      <c r="G232" s="16">
        <v>0.66</v>
      </c>
      <c r="H232" s="16">
        <v>0.65</v>
      </c>
      <c r="I232" s="16">
        <f>ABS(H232)-ABS(G232)</f>
        <v>-1.0000000000000009E-2</v>
      </c>
      <c r="J232" s="16"/>
      <c r="K232" s="16"/>
      <c r="L232" s="16"/>
      <c r="M232" s="16"/>
      <c r="N232" s="16"/>
      <c r="O232" s="16"/>
      <c r="P232" s="16">
        <v>3.34</v>
      </c>
      <c r="Q232" s="16">
        <v>3.38</v>
      </c>
      <c r="R232" s="16">
        <f>ABS(Q232)-ABS(P232)</f>
        <v>4.0000000000000036E-2</v>
      </c>
      <c r="S232" s="16">
        <v>-0.48</v>
      </c>
      <c r="T232" s="16">
        <v>-0.48</v>
      </c>
      <c r="U232" s="16">
        <f>ABS(T232)-ABS(S232)</f>
        <v>0</v>
      </c>
      <c r="V232" s="16"/>
      <c r="W232" s="16"/>
      <c r="X232" s="16"/>
      <c r="Y232" s="16"/>
      <c r="Z232" s="16"/>
    </row>
    <row r="233" spans="1:26" x14ac:dyDescent="0.3">
      <c r="A233" s="14">
        <v>2</v>
      </c>
      <c r="B233" s="14"/>
      <c r="C233" s="14"/>
      <c r="D233" s="16">
        <v>3.74</v>
      </c>
      <c r="E233" s="16">
        <v>3.7</v>
      </c>
      <c r="F233" s="16">
        <f>ABS(E233)-ABS(D233)</f>
        <v>-4.0000000000000036E-2</v>
      </c>
      <c r="G233" s="16">
        <v>0.66</v>
      </c>
      <c r="H233" s="16">
        <v>0.66</v>
      </c>
      <c r="I233" s="16">
        <f>ABS(H233)-ABS(G233)</f>
        <v>0</v>
      </c>
      <c r="J233" s="16"/>
      <c r="K233" s="16"/>
      <c r="L233" s="16"/>
      <c r="M233" s="16"/>
      <c r="N233" s="16"/>
      <c r="O233" s="16"/>
      <c r="P233" s="16">
        <v>3.98</v>
      </c>
      <c r="Q233" s="16">
        <v>3.95</v>
      </c>
      <c r="R233" s="16">
        <f>ABS(Q233)-ABS(P233)</f>
        <v>-2.9999999999999805E-2</v>
      </c>
      <c r="S233" s="16">
        <v>0.33</v>
      </c>
      <c r="T233" s="16">
        <v>0.34</v>
      </c>
      <c r="U233" s="16">
        <f>ABS(T233)-ABS(S233)</f>
        <v>1.0000000000000009E-2</v>
      </c>
      <c r="V233" s="16"/>
      <c r="W233" s="16"/>
      <c r="X233" s="16"/>
      <c r="Y233" s="16"/>
      <c r="Z233" s="16"/>
    </row>
    <row r="234" spans="1:26" x14ac:dyDescent="0.3">
      <c r="A234" s="14">
        <v>3</v>
      </c>
      <c r="B234" s="14"/>
      <c r="C234" s="14"/>
      <c r="D234" s="16">
        <v>4.04</v>
      </c>
      <c r="E234" s="16">
        <v>4.01</v>
      </c>
      <c r="F234" s="16">
        <f>ABS(E234)-ABS(D234)</f>
        <v>-3.0000000000000249E-2</v>
      </c>
      <c r="G234" s="16">
        <v>0.96</v>
      </c>
      <c r="H234" s="16">
        <v>0.94</v>
      </c>
      <c r="I234" s="16">
        <f>ABS(H234)-ABS(G234)</f>
        <v>-2.0000000000000018E-2</v>
      </c>
      <c r="J234" s="16"/>
      <c r="K234" s="16"/>
      <c r="L234" s="16"/>
      <c r="M234" s="16"/>
      <c r="N234" s="16"/>
      <c r="O234" s="16"/>
      <c r="P234" s="16">
        <v>4.16</v>
      </c>
      <c r="Q234" s="16">
        <v>4.12</v>
      </c>
      <c r="R234" s="16">
        <f>ABS(Q234)-ABS(P234)</f>
        <v>-4.0000000000000036E-2</v>
      </c>
      <c r="S234" s="16">
        <v>0.87</v>
      </c>
      <c r="T234" s="16">
        <v>0.86</v>
      </c>
      <c r="U234" s="16">
        <f>ABS(T234)-ABS(S234)</f>
        <v>-1.0000000000000009E-2</v>
      </c>
      <c r="V234" s="16"/>
      <c r="W234" s="16"/>
      <c r="X234" s="16"/>
      <c r="Y234" s="16"/>
      <c r="Z234" s="16"/>
    </row>
    <row r="235" spans="1:26" x14ac:dyDescent="0.3">
      <c r="A235" s="14">
        <v>4</v>
      </c>
      <c r="B235" s="14"/>
      <c r="C235" s="14"/>
      <c r="D235" s="16">
        <v>2.04</v>
      </c>
      <c r="E235" s="16">
        <v>2.0699999999999998</v>
      </c>
      <c r="F235" s="16">
        <f>ABS(E235)-ABS(D235)</f>
        <v>2.9999999999999805E-2</v>
      </c>
      <c r="G235" s="16">
        <v>0.96</v>
      </c>
      <c r="H235" s="16">
        <v>0.94</v>
      </c>
      <c r="I235" s="16">
        <f>ABS(H235)-ABS(G235)</f>
        <v>-2.0000000000000018E-2</v>
      </c>
      <c r="J235" s="16"/>
      <c r="K235" s="16"/>
      <c r="L235" s="16"/>
      <c r="M235" s="16"/>
      <c r="N235" s="16"/>
      <c r="O235" s="16"/>
      <c r="P235" s="16">
        <v>3.34</v>
      </c>
      <c r="Q235" s="16">
        <v>3.39</v>
      </c>
      <c r="R235" s="16">
        <f>ABS(Q235)-ABS(P235)</f>
        <v>5.0000000000000266E-2</v>
      </c>
      <c r="S235" s="16">
        <v>-0.18</v>
      </c>
      <c r="T235" s="16">
        <v>-0.17</v>
      </c>
      <c r="U235" s="16">
        <f>ABS(T235)-ABS(S235)</f>
        <v>-9.9999999999999811E-3</v>
      </c>
      <c r="V235" s="16"/>
      <c r="W235" s="16"/>
      <c r="X235" s="16"/>
      <c r="Y235" s="16"/>
      <c r="Z235" s="16"/>
    </row>
    <row r="236" spans="1:26" x14ac:dyDescent="0.3">
      <c r="A236" s="14">
        <v>5</v>
      </c>
      <c r="B236" s="14"/>
      <c r="C236" s="14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>
        <v>2.68</v>
      </c>
      <c r="Q236" s="16">
        <v>2.71</v>
      </c>
      <c r="R236" s="16">
        <f>ABS(Q236)-ABS(P236)</f>
        <v>2.9999999999999805E-2</v>
      </c>
      <c r="S236" s="16">
        <v>-0.19</v>
      </c>
      <c r="T236" s="16">
        <v>-0.17</v>
      </c>
      <c r="U236" s="16">
        <f>ABS(T236)-ABS(S236)</f>
        <v>-1.999999999999999E-2</v>
      </c>
      <c r="V236" s="16"/>
      <c r="W236" s="16"/>
      <c r="X236" s="16"/>
      <c r="Y236" s="16"/>
      <c r="Z236" s="16"/>
    </row>
    <row r="237" spans="1:26" x14ac:dyDescent="0.3">
      <c r="A237" s="11">
        <v>0</v>
      </c>
      <c r="B237" s="11">
        <v>1.1000000000000001</v>
      </c>
      <c r="C237" s="12">
        <v>600</v>
      </c>
      <c r="D237" s="13"/>
      <c r="E237" s="13"/>
      <c r="F237" s="13"/>
      <c r="G237" s="13"/>
      <c r="H237" s="13"/>
      <c r="I237" s="13"/>
      <c r="J237" s="13">
        <v>0</v>
      </c>
      <c r="K237" s="13">
        <v>0</v>
      </c>
      <c r="L237" s="13">
        <f>ABS(K237)-ABS(J237)</f>
        <v>0</v>
      </c>
      <c r="M237" s="13">
        <v>0.67</v>
      </c>
      <c r="N237" s="13">
        <v>0.65</v>
      </c>
      <c r="O237" s="13">
        <f>ABS(N237)-ABS(M237)</f>
        <v>-2.0000000000000018E-2</v>
      </c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spans="1:26" x14ac:dyDescent="0.3">
      <c r="A238" s="11">
        <v>1</v>
      </c>
      <c r="B238" s="11"/>
      <c r="C238" s="11"/>
      <c r="D238" s="13">
        <v>1.75</v>
      </c>
      <c r="E238" s="13">
        <v>1.71</v>
      </c>
      <c r="F238" s="13">
        <f>ABS(E238)-ABS(D238)</f>
        <v>-4.0000000000000036E-2</v>
      </c>
      <c r="G238" s="13">
        <v>0.66</v>
      </c>
      <c r="H238" s="13">
        <v>0.68</v>
      </c>
      <c r="I238" s="13">
        <f>ABS(H238)-ABS(G238)</f>
        <v>2.0000000000000018E-2</v>
      </c>
      <c r="J238" s="13"/>
      <c r="K238" s="13"/>
      <c r="L238" s="13"/>
      <c r="M238" s="13"/>
      <c r="N238" s="13"/>
      <c r="O238" s="13"/>
      <c r="P238" s="13">
        <v>3.52</v>
      </c>
      <c r="Q238" s="13">
        <v>3.55</v>
      </c>
      <c r="R238" s="13">
        <f t="shared" ref="R238:R243" si="38">ABS(Q238)-ABS(P238)</f>
        <v>2.9999999999999805E-2</v>
      </c>
      <c r="S238" s="13">
        <v>0.65</v>
      </c>
      <c r="T238" s="13">
        <v>0.66</v>
      </c>
      <c r="U238" s="13">
        <f t="shared" ref="U238:U243" si="39">ABS(T238)-ABS(S238)</f>
        <v>1.0000000000000009E-2</v>
      </c>
      <c r="V238" s="13"/>
      <c r="W238" s="13"/>
      <c r="X238" s="13"/>
      <c r="Y238" s="13"/>
      <c r="Z238" s="13"/>
    </row>
    <row r="239" spans="1:26" x14ac:dyDescent="0.3">
      <c r="A239" s="11">
        <v>2</v>
      </c>
      <c r="B239" s="11"/>
      <c r="C239" s="11"/>
      <c r="D239" s="13">
        <v>3</v>
      </c>
      <c r="E239" s="13">
        <v>3.01</v>
      </c>
      <c r="F239" s="13">
        <f>ABS(E239)-ABS(D239)</f>
        <v>9.9999999999997868E-3</v>
      </c>
      <c r="G239" s="13">
        <v>-0.61</v>
      </c>
      <c r="H239" s="13">
        <v>-0.61</v>
      </c>
      <c r="I239" s="13">
        <f>ABS(H239)-ABS(G239)</f>
        <v>0</v>
      </c>
      <c r="J239" s="13"/>
      <c r="K239" s="13"/>
      <c r="L239" s="13"/>
      <c r="M239" s="13"/>
      <c r="N239" s="13"/>
      <c r="O239" s="13"/>
      <c r="P239" s="13">
        <v>4.7300000000000004</v>
      </c>
      <c r="Q239" s="13">
        <v>4.7</v>
      </c>
      <c r="R239" s="13">
        <f t="shared" si="38"/>
        <v>-3.0000000000000249E-2</v>
      </c>
      <c r="S239" s="13">
        <v>-0.59</v>
      </c>
      <c r="T239" s="13">
        <v>-0.56999999999999995</v>
      </c>
      <c r="U239" s="13">
        <f t="shared" si="39"/>
        <v>-2.0000000000000018E-2</v>
      </c>
      <c r="V239" s="13"/>
      <c r="W239" s="13"/>
      <c r="X239" s="13"/>
      <c r="Y239" s="13"/>
      <c r="Z239" s="13"/>
    </row>
    <row r="240" spans="1:26" x14ac:dyDescent="0.3">
      <c r="A240" s="11">
        <v>3</v>
      </c>
      <c r="B240" s="11"/>
      <c r="C240" s="11"/>
      <c r="D240" s="13">
        <v>5.65</v>
      </c>
      <c r="E240" s="13">
        <v>5.63</v>
      </c>
      <c r="F240" s="13">
        <f>ABS(E240)-ABS(D240)</f>
        <v>-2.0000000000000462E-2</v>
      </c>
      <c r="G240" s="13">
        <v>-0.62</v>
      </c>
      <c r="H240" s="13">
        <v>-0.6</v>
      </c>
      <c r="I240" s="13">
        <f>ABS(H240)-ABS(G240)</f>
        <v>-2.0000000000000018E-2</v>
      </c>
      <c r="J240" s="13"/>
      <c r="K240" s="13"/>
      <c r="L240" s="13"/>
      <c r="M240" s="13"/>
      <c r="N240" s="13"/>
      <c r="O240" s="13"/>
      <c r="P240" s="13">
        <v>5.6</v>
      </c>
      <c r="Q240" s="13">
        <v>5.6</v>
      </c>
      <c r="R240" s="13">
        <f t="shared" si="38"/>
        <v>0</v>
      </c>
      <c r="S240" s="13">
        <v>-0.59</v>
      </c>
      <c r="T240" s="13">
        <v>-0.57999999999999996</v>
      </c>
      <c r="U240" s="13">
        <f t="shared" si="39"/>
        <v>-1.0000000000000009E-2</v>
      </c>
      <c r="V240" s="13"/>
      <c r="W240" s="13"/>
      <c r="X240" s="13"/>
      <c r="Y240" s="13"/>
      <c r="Z240" s="13"/>
    </row>
    <row r="241" spans="1:26" x14ac:dyDescent="0.3">
      <c r="A241" s="11">
        <v>4</v>
      </c>
      <c r="B241" s="11"/>
      <c r="C241" s="11"/>
      <c r="D241" s="13">
        <v>5.95</v>
      </c>
      <c r="E241" s="13">
        <v>5.94</v>
      </c>
      <c r="F241" s="13">
        <f>ABS(E241)-ABS(D241)</f>
        <v>-9.9999999999997868E-3</v>
      </c>
      <c r="G241" s="13">
        <v>-0.32</v>
      </c>
      <c r="H241" s="13">
        <v>-0.33</v>
      </c>
      <c r="I241" s="13">
        <f>ABS(H241)-ABS(G241)</f>
        <v>1.0000000000000009E-2</v>
      </c>
      <c r="J241" s="13"/>
      <c r="K241" s="13"/>
      <c r="L241" s="13"/>
      <c r="M241" s="13"/>
      <c r="N241" s="13"/>
      <c r="O241" s="13"/>
      <c r="P241" s="13">
        <v>5.9</v>
      </c>
      <c r="Q241" s="13">
        <v>5.89</v>
      </c>
      <c r="R241" s="13">
        <f t="shared" si="38"/>
        <v>-1.0000000000000675E-2</v>
      </c>
      <c r="S241" s="13">
        <v>-0.28999999999999998</v>
      </c>
      <c r="T241" s="13">
        <v>-0.3</v>
      </c>
      <c r="U241" s="13">
        <f t="shared" si="39"/>
        <v>1.0000000000000009E-2</v>
      </c>
      <c r="V241" s="13"/>
      <c r="W241" s="13"/>
      <c r="X241" s="13"/>
      <c r="Y241" s="13"/>
      <c r="Z241" s="13"/>
    </row>
    <row r="242" spans="1:26" x14ac:dyDescent="0.3">
      <c r="A242" s="11">
        <v>5</v>
      </c>
      <c r="B242" s="11"/>
      <c r="C242" s="11"/>
      <c r="D242" s="13">
        <v>3.95</v>
      </c>
      <c r="E242" s="13">
        <v>4</v>
      </c>
      <c r="F242" s="13">
        <f>ABS(E242)-ABS(D242)</f>
        <v>4.9999999999999822E-2</v>
      </c>
      <c r="G242" s="13">
        <v>-0.31</v>
      </c>
      <c r="H242" s="13">
        <v>-0.32</v>
      </c>
      <c r="I242" s="13">
        <f>ABS(H242)-ABS(G242)</f>
        <v>1.0000000000000009E-2</v>
      </c>
      <c r="J242" s="13"/>
      <c r="K242" s="13"/>
      <c r="L242" s="13"/>
      <c r="M242" s="13"/>
      <c r="N242" s="13"/>
      <c r="O242" s="13"/>
      <c r="P242" s="13">
        <v>4.7300000000000004</v>
      </c>
      <c r="Q242" s="13">
        <v>4.74</v>
      </c>
      <c r="R242" s="13">
        <f t="shared" si="38"/>
        <v>9.9999999999997868E-3</v>
      </c>
      <c r="S242" s="13">
        <v>-0.28999999999999998</v>
      </c>
      <c r="T242" s="13">
        <v>-0.28999999999999998</v>
      </c>
      <c r="U242" s="13">
        <f t="shared" si="39"/>
        <v>0</v>
      </c>
      <c r="V242" s="13"/>
      <c r="W242" s="13"/>
      <c r="X242" s="13"/>
      <c r="Y242" s="13"/>
      <c r="Z242" s="13"/>
    </row>
    <row r="243" spans="1:26" x14ac:dyDescent="0.3">
      <c r="A243" s="11">
        <v>6</v>
      </c>
      <c r="B243" s="11"/>
      <c r="C243" s="11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>
        <v>4.1500000000000004</v>
      </c>
      <c r="Q243" s="13">
        <v>4.1500000000000004</v>
      </c>
      <c r="R243" s="13">
        <f t="shared" si="38"/>
        <v>0</v>
      </c>
      <c r="S243" s="13">
        <v>0.3</v>
      </c>
      <c r="T243" s="13">
        <v>0.31</v>
      </c>
      <c r="U243" s="13">
        <f t="shared" si="39"/>
        <v>1.0000000000000009E-2</v>
      </c>
      <c r="V243" s="13"/>
      <c r="W243" s="13"/>
      <c r="X243" s="13"/>
      <c r="Y243" s="13"/>
      <c r="Z243" s="13"/>
    </row>
    <row r="244" spans="1:26" x14ac:dyDescent="0.3">
      <c r="A244" s="14">
        <v>0</v>
      </c>
      <c r="B244" s="14">
        <v>2.1800000000000002</v>
      </c>
      <c r="C244" s="15">
        <v>620</v>
      </c>
      <c r="D244" s="16"/>
      <c r="E244" s="16"/>
      <c r="F244" s="16"/>
      <c r="G244" s="16"/>
      <c r="H244" s="16"/>
      <c r="I244" s="16"/>
      <c r="J244" s="16">
        <v>0</v>
      </c>
      <c r="K244" s="16">
        <v>0</v>
      </c>
      <c r="L244" s="16">
        <f>ABS(K244)-ABS(J244)</f>
        <v>0</v>
      </c>
      <c r="M244" s="16">
        <v>-0.42</v>
      </c>
      <c r="N244" s="16">
        <v>-0.4</v>
      </c>
      <c r="O244" s="16">
        <f>ABS(N244)-ABS(M244)</f>
        <v>-1.9999999999999962E-2</v>
      </c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</row>
    <row r="245" spans="1:26" x14ac:dyDescent="0.3">
      <c r="A245" s="14">
        <v>1</v>
      </c>
      <c r="B245" s="14"/>
      <c r="C245" s="14"/>
      <c r="D245" s="16">
        <v>1.36</v>
      </c>
      <c r="E245" s="16">
        <v>1.35</v>
      </c>
      <c r="F245" s="16">
        <f t="shared" ref="F245:F251" si="40">ABS(E245)-ABS(D245)</f>
        <v>-1.0000000000000009E-2</v>
      </c>
      <c r="G245" s="16">
        <v>0.71</v>
      </c>
      <c r="H245" s="16">
        <v>0.7</v>
      </c>
      <c r="I245" s="16">
        <f t="shared" ref="I245:I251" si="41">ABS(H245)-ABS(G245)</f>
        <v>-1.0000000000000009E-2</v>
      </c>
      <c r="J245" s="16"/>
      <c r="K245" s="16"/>
      <c r="L245" s="16"/>
      <c r="M245" s="16"/>
      <c r="N245" s="16"/>
      <c r="O245" s="16"/>
      <c r="P245" s="16">
        <v>2</v>
      </c>
      <c r="Q245" s="16">
        <v>1.97</v>
      </c>
      <c r="R245" s="16">
        <f t="shared" ref="R245:R250" si="42">ABS(Q245)-ABS(P245)</f>
        <v>-3.0000000000000027E-2</v>
      </c>
      <c r="S245" s="16">
        <v>-0.43</v>
      </c>
      <c r="T245" s="16">
        <v>-0.43</v>
      </c>
      <c r="U245" s="16">
        <f t="shared" ref="U245:U250" si="43">ABS(T245)-ABS(S245)</f>
        <v>0</v>
      </c>
      <c r="V245" s="16"/>
      <c r="W245" s="16"/>
      <c r="X245" s="16"/>
      <c r="Y245" s="16"/>
      <c r="Z245" s="16"/>
    </row>
    <row r="246" spans="1:26" x14ac:dyDescent="0.3">
      <c r="A246" s="14">
        <v>2</v>
      </c>
      <c r="B246" s="14"/>
      <c r="C246" s="14"/>
      <c r="D246" s="16">
        <v>3.04</v>
      </c>
      <c r="E246" s="16">
        <v>3.06</v>
      </c>
      <c r="F246" s="16">
        <f t="shared" si="40"/>
        <v>2.0000000000000018E-2</v>
      </c>
      <c r="G246" s="16">
        <v>0.6</v>
      </c>
      <c r="H246" s="16">
        <v>0.6</v>
      </c>
      <c r="I246" s="16">
        <f t="shared" si="41"/>
        <v>0</v>
      </c>
      <c r="J246" s="16"/>
      <c r="K246" s="16"/>
      <c r="L246" s="16"/>
      <c r="M246" s="16"/>
      <c r="N246" s="16"/>
      <c r="O246" s="16"/>
      <c r="P246" s="16">
        <v>2.63</v>
      </c>
      <c r="Q246" s="16">
        <v>2.64</v>
      </c>
      <c r="R246" s="16">
        <f t="shared" si="42"/>
        <v>1.0000000000000231E-2</v>
      </c>
      <c r="S246" s="16">
        <v>0.72</v>
      </c>
      <c r="T246" s="16">
        <v>0.72</v>
      </c>
      <c r="U246" s="16">
        <f t="shared" si="43"/>
        <v>0</v>
      </c>
      <c r="V246" s="16"/>
      <c r="W246" s="16"/>
      <c r="X246" s="16"/>
      <c r="Y246" s="16"/>
      <c r="Z246" s="16"/>
    </row>
    <row r="247" spans="1:26" x14ac:dyDescent="0.3">
      <c r="A247" s="14">
        <v>3</v>
      </c>
      <c r="B247" s="14"/>
      <c r="C247" s="14"/>
      <c r="D247" s="16">
        <v>3.5</v>
      </c>
      <c r="E247" s="16">
        <v>3.48</v>
      </c>
      <c r="F247" s="16">
        <f t="shared" si="40"/>
        <v>-2.0000000000000018E-2</v>
      </c>
      <c r="G247" s="16">
        <v>-0.15</v>
      </c>
      <c r="H247" s="16">
        <v>-0.16</v>
      </c>
      <c r="I247" s="16">
        <f t="shared" si="41"/>
        <v>1.0000000000000009E-2</v>
      </c>
      <c r="J247" s="16"/>
      <c r="K247" s="16"/>
      <c r="L247" s="16"/>
      <c r="M247" s="16"/>
      <c r="N247" s="16"/>
      <c r="O247" s="16"/>
      <c r="P247" s="16">
        <v>3.67</v>
      </c>
      <c r="Q247" s="16">
        <v>3.69</v>
      </c>
      <c r="R247" s="16">
        <f t="shared" si="42"/>
        <v>2.0000000000000018E-2</v>
      </c>
      <c r="S247" s="16">
        <v>0.69</v>
      </c>
      <c r="T247" s="16">
        <v>0.67</v>
      </c>
      <c r="U247" s="16">
        <f t="shared" si="43"/>
        <v>-1.9999999999999907E-2</v>
      </c>
      <c r="V247" s="16"/>
      <c r="W247" s="16"/>
      <c r="X247" s="16"/>
      <c r="Y247" s="16"/>
      <c r="Z247" s="16"/>
    </row>
    <row r="248" spans="1:26" x14ac:dyDescent="0.3">
      <c r="A248" s="14">
        <v>4</v>
      </c>
      <c r="B248" s="14"/>
      <c r="C248" s="14"/>
      <c r="D248" s="16">
        <v>4.9800000000000004</v>
      </c>
      <c r="E248" s="16">
        <v>4.9400000000000004</v>
      </c>
      <c r="F248" s="16">
        <f t="shared" si="40"/>
        <v>-4.0000000000000036E-2</v>
      </c>
      <c r="G248" s="16">
        <v>-0.18</v>
      </c>
      <c r="H248" s="16">
        <v>-0.17</v>
      </c>
      <c r="I248" s="16">
        <f t="shared" si="41"/>
        <v>-9.9999999999999811E-3</v>
      </c>
      <c r="J248" s="16"/>
      <c r="K248" s="16"/>
      <c r="L248" s="16"/>
      <c r="M248" s="16"/>
      <c r="N248" s="16"/>
      <c r="O248" s="16"/>
      <c r="P248" s="16">
        <v>3.97</v>
      </c>
      <c r="Q248" s="16">
        <v>3.95</v>
      </c>
      <c r="R248" s="16">
        <f t="shared" si="42"/>
        <v>-2.0000000000000018E-2</v>
      </c>
      <c r="S248" s="16">
        <v>0.99</v>
      </c>
      <c r="T248" s="16">
        <v>0.97</v>
      </c>
      <c r="U248" s="16">
        <f t="shared" si="43"/>
        <v>-2.0000000000000018E-2</v>
      </c>
      <c r="V248" s="16"/>
      <c r="W248" s="16"/>
      <c r="X248" s="16"/>
      <c r="Y248" s="16"/>
      <c r="Z248" s="16"/>
    </row>
    <row r="249" spans="1:26" x14ac:dyDescent="0.3">
      <c r="A249" s="14">
        <v>5</v>
      </c>
      <c r="B249" s="14"/>
      <c r="C249" s="14"/>
      <c r="D249" s="16">
        <v>5.28</v>
      </c>
      <c r="E249" s="16">
        <v>5.33</v>
      </c>
      <c r="F249" s="16">
        <f t="shared" si="40"/>
        <v>4.9999999999999822E-2</v>
      </c>
      <c r="G249" s="16">
        <v>0.12</v>
      </c>
      <c r="H249" s="16">
        <v>0.12</v>
      </c>
      <c r="I249" s="16">
        <f t="shared" si="41"/>
        <v>0</v>
      </c>
      <c r="J249" s="16"/>
      <c r="K249" s="16"/>
      <c r="L249" s="16"/>
      <c r="M249" s="16"/>
      <c r="N249" s="16"/>
      <c r="O249" s="16"/>
      <c r="P249" s="16">
        <v>2.63</v>
      </c>
      <c r="Q249" s="16">
        <v>2.66</v>
      </c>
      <c r="R249" s="16">
        <f t="shared" si="42"/>
        <v>3.0000000000000249E-2</v>
      </c>
      <c r="S249" s="16">
        <v>1.02</v>
      </c>
      <c r="T249" s="16">
        <v>1.04</v>
      </c>
      <c r="U249" s="16">
        <f t="shared" si="43"/>
        <v>2.0000000000000018E-2</v>
      </c>
      <c r="V249" s="16"/>
      <c r="W249" s="16"/>
      <c r="X249" s="16"/>
      <c r="Y249" s="16"/>
      <c r="Z249" s="16"/>
    </row>
    <row r="250" spans="1:26" x14ac:dyDescent="0.3">
      <c r="A250" s="14">
        <v>6</v>
      </c>
      <c r="B250" s="14"/>
      <c r="C250" s="14"/>
      <c r="D250" s="16">
        <v>3.5</v>
      </c>
      <c r="E250" s="16">
        <v>3.5</v>
      </c>
      <c r="F250" s="16">
        <f t="shared" si="40"/>
        <v>0</v>
      </c>
      <c r="G250" s="16">
        <v>0.15</v>
      </c>
      <c r="H250" s="16">
        <v>0.16</v>
      </c>
      <c r="I250" s="16">
        <f t="shared" si="41"/>
        <v>1.0000000000000009E-2</v>
      </c>
      <c r="J250" s="16"/>
      <c r="K250" s="16"/>
      <c r="L250" s="16"/>
      <c r="M250" s="16"/>
      <c r="N250" s="16"/>
      <c r="O250" s="16"/>
      <c r="P250" s="16">
        <v>2.31</v>
      </c>
      <c r="Q250" s="16">
        <v>2.29</v>
      </c>
      <c r="R250" s="16">
        <f t="shared" si="42"/>
        <v>-2.0000000000000018E-2</v>
      </c>
      <c r="S250" s="16">
        <v>0.44</v>
      </c>
      <c r="T250" s="16">
        <v>0.43</v>
      </c>
      <c r="U250" s="16">
        <f t="shared" si="43"/>
        <v>-1.0000000000000009E-2</v>
      </c>
      <c r="V250" s="16"/>
      <c r="W250" s="16"/>
      <c r="X250" s="16"/>
      <c r="Y250" s="16"/>
      <c r="Z250" s="16"/>
    </row>
    <row r="251" spans="1:26" x14ac:dyDescent="0.3">
      <c r="A251" s="14">
        <v>7</v>
      </c>
      <c r="B251" s="14"/>
      <c r="C251" s="14"/>
      <c r="D251" s="16">
        <v>3.39</v>
      </c>
      <c r="E251" s="16">
        <v>3.41</v>
      </c>
      <c r="F251" s="16">
        <f t="shared" si="40"/>
        <v>2.0000000000000018E-2</v>
      </c>
      <c r="G251" s="16">
        <v>0.33</v>
      </c>
      <c r="H251" s="16">
        <v>0.34</v>
      </c>
      <c r="I251" s="16">
        <f t="shared" si="41"/>
        <v>1.0000000000000009E-2</v>
      </c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</row>
    <row r="252" spans="1:26" x14ac:dyDescent="0.3">
      <c r="A252" s="11">
        <v>0</v>
      </c>
      <c r="B252" s="11">
        <v>1.05</v>
      </c>
      <c r="C252" s="12">
        <v>640</v>
      </c>
      <c r="D252" s="13"/>
      <c r="E252" s="13"/>
      <c r="F252" s="13"/>
      <c r="G252" s="13"/>
      <c r="H252" s="13"/>
      <c r="I252" s="13"/>
      <c r="J252" s="13">
        <v>0</v>
      </c>
      <c r="K252" s="13">
        <v>0</v>
      </c>
      <c r="L252" s="13">
        <f>ABS(K252)-ABS(J252)</f>
        <v>0</v>
      </c>
      <c r="M252" s="13">
        <v>0.71</v>
      </c>
      <c r="N252" s="13">
        <v>0.69</v>
      </c>
      <c r="O252" s="13">
        <f>ABS(N252)-ABS(M252)</f>
        <v>-2.0000000000000018E-2</v>
      </c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</row>
    <row r="253" spans="1:26" x14ac:dyDescent="0.3">
      <c r="A253" s="11">
        <v>1</v>
      </c>
      <c r="B253" s="11"/>
      <c r="C253" s="11"/>
      <c r="D253" s="13">
        <v>3.06</v>
      </c>
      <c r="E253" s="13">
        <v>3.05</v>
      </c>
      <c r="F253" s="13">
        <f t="shared" ref="F253:F258" si="44">ABS(E253)-ABS(D253)</f>
        <v>-1.0000000000000231E-2</v>
      </c>
      <c r="G253" s="13">
        <v>0.6</v>
      </c>
      <c r="H253" s="13">
        <v>0.57999999999999996</v>
      </c>
      <c r="I253" s="13">
        <f t="shared" ref="I253:I258" si="45">ABS(H253)-ABS(G253)</f>
        <v>-2.0000000000000018E-2</v>
      </c>
      <c r="J253" s="13"/>
      <c r="K253" s="13"/>
      <c r="L253" s="13"/>
      <c r="M253" s="13"/>
      <c r="N253" s="13"/>
      <c r="O253" s="13"/>
      <c r="P253" s="13">
        <v>3.63</v>
      </c>
      <c r="Q253" s="13">
        <v>3.59</v>
      </c>
      <c r="R253" s="13">
        <f>ABS(Q253)-ABS(P253)</f>
        <v>-4.0000000000000036E-2</v>
      </c>
      <c r="S253" s="13">
        <v>0.72</v>
      </c>
      <c r="T253" s="13">
        <v>0.71</v>
      </c>
      <c r="U253" s="13">
        <f>ABS(T253)-ABS(S253)</f>
        <v>-1.0000000000000009E-2</v>
      </c>
      <c r="V253" s="13"/>
      <c r="W253" s="13"/>
      <c r="X253" s="13"/>
      <c r="Y253" s="13"/>
      <c r="Z253" s="13"/>
    </row>
    <row r="254" spans="1:26" x14ac:dyDescent="0.3">
      <c r="A254" s="11">
        <v>2</v>
      </c>
      <c r="B254" s="11"/>
      <c r="C254" s="11"/>
      <c r="D254" s="13">
        <v>4</v>
      </c>
      <c r="E254" s="13">
        <v>3.99</v>
      </c>
      <c r="F254" s="13">
        <f t="shared" si="44"/>
        <v>-9.9999999999997868E-3</v>
      </c>
      <c r="G254" s="13">
        <v>-0.6</v>
      </c>
      <c r="H254" s="13">
        <v>-0.6</v>
      </c>
      <c r="I254" s="13">
        <f t="shared" si="45"/>
        <v>0</v>
      </c>
      <c r="J254" s="13"/>
      <c r="K254" s="13"/>
      <c r="L254" s="13"/>
      <c r="M254" s="13"/>
      <c r="N254" s="13"/>
      <c r="O254" s="13"/>
      <c r="P254" s="13">
        <v>3.93</v>
      </c>
      <c r="Q254" s="13">
        <v>3.96</v>
      </c>
      <c r="R254" s="13">
        <f>ABS(Q254)-ABS(P254)</f>
        <v>2.9999999999999805E-2</v>
      </c>
      <c r="S254" s="13">
        <v>1.02</v>
      </c>
      <c r="T254" s="13">
        <v>1.01</v>
      </c>
      <c r="U254" s="13">
        <f>ABS(T254)-ABS(S254)</f>
        <v>-1.0000000000000009E-2</v>
      </c>
      <c r="V254" s="13"/>
      <c r="W254" s="13"/>
      <c r="X254" s="13"/>
      <c r="Y254" s="13"/>
      <c r="Z254" s="13"/>
    </row>
    <row r="255" spans="1:26" x14ac:dyDescent="0.3">
      <c r="A255" s="11">
        <v>3</v>
      </c>
      <c r="B255" s="11"/>
      <c r="C255" s="11"/>
      <c r="D255" s="13">
        <v>5.62</v>
      </c>
      <c r="E255" s="13">
        <v>5.62</v>
      </c>
      <c r="F255" s="13">
        <f t="shared" si="44"/>
        <v>0</v>
      </c>
      <c r="G255" s="13">
        <v>-0.61</v>
      </c>
      <c r="H255" s="13">
        <v>-0.59</v>
      </c>
      <c r="I255" s="13">
        <f t="shared" si="45"/>
        <v>-2.0000000000000018E-2</v>
      </c>
      <c r="J255" s="13"/>
      <c r="K255" s="13"/>
      <c r="L255" s="13"/>
      <c r="M255" s="13"/>
      <c r="N255" s="13"/>
      <c r="O255" s="13"/>
      <c r="P255" s="13">
        <v>1.93</v>
      </c>
      <c r="Q255" s="13">
        <v>1.89</v>
      </c>
      <c r="R255" s="13">
        <f>ABS(Q255)-ABS(P255)</f>
        <v>-4.0000000000000036E-2</v>
      </c>
      <c r="S255" s="13">
        <v>1.01</v>
      </c>
      <c r="T255" s="13">
        <v>0.99</v>
      </c>
      <c r="U255" s="13">
        <f>ABS(T255)-ABS(S255)</f>
        <v>-2.0000000000000018E-2</v>
      </c>
      <c r="V255" s="13"/>
      <c r="W255" s="13"/>
      <c r="X255" s="13"/>
      <c r="Y255" s="13"/>
      <c r="Z255" s="13"/>
    </row>
    <row r="256" spans="1:26" x14ac:dyDescent="0.3">
      <c r="A256" s="11">
        <v>4</v>
      </c>
      <c r="B256" s="11"/>
      <c r="C256" s="11"/>
      <c r="D256" s="13">
        <v>5.92</v>
      </c>
      <c r="E256" s="13">
        <v>5.93</v>
      </c>
      <c r="F256" s="13">
        <f t="shared" si="44"/>
        <v>9.9999999999997868E-3</v>
      </c>
      <c r="G256" s="13">
        <v>-0.31</v>
      </c>
      <c r="H256" s="13">
        <v>-0.32</v>
      </c>
      <c r="I256" s="13">
        <f t="shared" si="45"/>
        <v>1.0000000000000009E-2</v>
      </c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</row>
    <row r="257" spans="1:26" x14ac:dyDescent="0.3">
      <c r="A257" s="11">
        <v>5</v>
      </c>
      <c r="B257" s="11"/>
      <c r="C257" s="11"/>
      <c r="D257" s="13">
        <v>4</v>
      </c>
      <c r="E257" s="13">
        <v>3.98</v>
      </c>
      <c r="F257" s="13">
        <f t="shared" si="44"/>
        <v>-2.0000000000000018E-2</v>
      </c>
      <c r="G257" s="13">
        <v>-0.3</v>
      </c>
      <c r="H257" s="13">
        <v>-0.32</v>
      </c>
      <c r="I257" s="13">
        <f t="shared" si="45"/>
        <v>2.0000000000000018E-2</v>
      </c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x14ac:dyDescent="0.3">
      <c r="A258" s="11">
        <v>6</v>
      </c>
      <c r="B258" s="11"/>
      <c r="C258" s="11"/>
      <c r="D258" s="13">
        <v>3.95</v>
      </c>
      <c r="E258" s="13">
        <v>3.95</v>
      </c>
      <c r="F258" s="13">
        <f t="shared" si="44"/>
        <v>0</v>
      </c>
      <c r="G258" s="13">
        <v>-0.24</v>
      </c>
      <c r="H258" s="13">
        <v>-0.24</v>
      </c>
      <c r="I258" s="13">
        <f t="shared" si="45"/>
        <v>0</v>
      </c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</row>
    <row r="259" spans="1:26" x14ac:dyDescent="0.3">
      <c r="A259" s="14">
        <v>0</v>
      </c>
      <c r="B259" s="14">
        <v>1.1299999999999999</v>
      </c>
      <c r="C259" s="15">
        <v>660</v>
      </c>
      <c r="D259" s="16"/>
      <c r="E259" s="16"/>
      <c r="F259" s="16"/>
      <c r="G259" s="16"/>
      <c r="H259" s="16"/>
      <c r="I259" s="16"/>
      <c r="J259" s="16">
        <v>0</v>
      </c>
      <c r="K259" s="16">
        <v>0</v>
      </c>
      <c r="L259" s="16">
        <f>ABS(K259)-ABS(J259)</f>
        <v>0</v>
      </c>
      <c r="M259" s="16">
        <v>0.63</v>
      </c>
      <c r="N259" s="16">
        <v>0.62</v>
      </c>
      <c r="O259" s="16">
        <f>ABS(N259)-ABS(M259)</f>
        <v>-1.0000000000000009E-2</v>
      </c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</row>
    <row r="260" spans="1:26" x14ac:dyDescent="0.3">
      <c r="A260" s="14">
        <v>1</v>
      </c>
      <c r="B260" s="14"/>
      <c r="C260" s="14"/>
      <c r="D260" s="16">
        <v>3.75</v>
      </c>
      <c r="E260" s="16">
        <v>3.8</v>
      </c>
      <c r="F260" s="16">
        <f>ABS(E260)-ABS(D260)</f>
        <v>4.9999999999999822E-2</v>
      </c>
      <c r="G260" s="16">
        <v>0.64</v>
      </c>
      <c r="H260" s="16">
        <v>0.64</v>
      </c>
      <c r="I260" s="16">
        <f>ABS(H260)-ABS(G260)</f>
        <v>0</v>
      </c>
      <c r="J260" s="16"/>
      <c r="K260" s="16"/>
      <c r="L260" s="16"/>
      <c r="M260" s="16"/>
      <c r="N260" s="16"/>
      <c r="O260" s="16"/>
      <c r="P260" s="16">
        <v>1.04</v>
      </c>
      <c r="Q260" s="16">
        <v>1.03</v>
      </c>
      <c r="R260" s="16">
        <f>ABS(Q260)-ABS(P260)</f>
        <v>-1.0000000000000009E-2</v>
      </c>
      <c r="S260" s="16">
        <v>0.56000000000000005</v>
      </c>
      <c r="T260" s="16">
        <v>0.56000000000000005</v>
      </c>
      <c r="U260" s="16">
        <f>ABS(T260)-ABS(S260)</f>
        <v>0</v>
      </c>
      <c r="V260" s="16"/>
      <c r="W260" s="16"/>
      <c r="X260" s="16"/>
      <c r="Y260" s="16"/>
      <c r="Z260" s="16"/>
    </row>
    <row r="261" spans="1:26" x14ac:dyDescent="0.3">
      <c r="A261" s="14">
        <v>2</v>
      </c>
      <c r="B261" s="14"/>
      <c r="C261" s="14"/>
      <c r="D261" s="16">
        <v>4.05</v>
      </c>
      <c r="E261" s="16">
        <v>4.01</v>
      </c>
      <c r="F261" s="16">
        <f>ABS(E261)-ABS(D261)</f>
        <v>-4.0000000000000036E-2</v>
      </c>
      <c r="G261" s="16">
        <v>0.94</v>
      </c>
      <c r="H261" s="16">
        <v>0.93</v>
      </c>
      <c r="I261" s="16">
        <f>ABS(H261)-ABS(G261)</f>
        <v>-9.9999999999998979E-3</v>
      </c>
      <c r="J261" s="16"/>
      <c r="K261" s="16"/>
      <c r="L261" s="16"/>
      <c r="M261" s="16"/>
      <c r="N261" s="16"/>
      <c r="O261" s="16"/>
      <c r="P261" s="16">
        <v>1.66</v>
      </c>
      <c r="Q261" s="16">
        <v>1.62</v>
      </c>
      <c r="R261" s="16">
        <f>ABS(Q261)-ABS(P261)</f>
        <v>-3.9999999999999813E-2</v>
      </c>
      <c r="S261" s="16">
        <v>-0.62</v>
      </c>
      <c r="T261" s="16">
        <v>-0.62</v>
      </c>
      <c r="U261" s="16">
        <f>ABS(T261)-ABS(S261)</f>
        <v>0</v>
      </c>
      <c r="V261" s="16"/>
      <c r="W261" s="16"/>
      <c r="X261" s="16"/>
      <c r="Y261" s="16"/>
      <c r="Z261" s="16"/>
    </row>
    <row r="262" spans="1:26" x14ac:dyDescent="0.3">
      <c r="A262" s="14">
        <v>3</v>
      </c>
      <c r="B262" s="14"/>
      <c r="C262" s="14"/>
      <c r="D262" s="16">
        <v>2.0499999999999998</v>
      </c>
      <c r="E262" s="16">
        <v>2.04</v>
      </c>
      <c r="F262" s="16">
        <f>ABS(E262)-ABS(D262)</f>
        <v>-9.9999999999997868E-3</v>
      </c>
      <c r="G262" s="16">
        <v>0.94</v>
      </c>
      <c r="H262" s="16">
        <v>0.92</v>
      </c>
      <c r="I262" s="16">
        <f>ABS(H262)-ABS(G262)</f>
        <v>-1.9999999999999907E-2</v>
      </c>
      <c r="J262" s="16"/>
      <c r="K262" s="16"/>
      <c r="L262" s="16"/>
      <c r="M262" s="16"/>
      <c r="N262" s="16"/>
      <c r="O262" s="16"/>
      <c r="P262" s="16">
        <v>5.69</v>
      </c>
      <c r="Q262" s="16">
        <v>5.68</v>
      </c>
      <c r="R262" s="16">
        <f>ABS(Q262)-ABS(P262)</f>
        <v>-1.0000000000000675E-2</v>
      </c>
      <c r="S262" s="16">
        <v>-0.65</v>
      </c>
      <c r="T262" s="16">
        <v>-0.63</v>
      </c>
      <c r="U262" s="16">
        <f>ABS(T262)-ABS(S262)</f>
        <v>-2.0000000000000018E-2</v>
      </c>
      <c r="V262" s="16"/>
      <c r="W262" s="16"/>
      <c r="X262" s="16"/>
      <c r="Y262" s="16"/>
      <c r="Z262" s="16"/>
    </row>
    <row r="263" spans="1:26" x14ac:dyDescent="0.3">
      <c r="A263" s="14">
        <v>4</v>
      </c>
      <c r="B263" s="14"/>
      <c r="C263" s="14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>
        <v>5.99</v>
      </c>
      <c r="Q263" s="16">
        <v>5.97</v>
      </c>
      <c r="R263" s="16">
        <f>ABS(Q263)-ABS(P263)</f>
        <v>-2.0000000000000462E-2</v>
      </c>
      <c r="S263" s="16">
        <v>-0.36</v>
      </c>
      <c r="T263" s="16">
        <v>-0.37</v>
      </c>
      <c r="U263" s="16">
        <f>ABS(T263)-ABS(S263)</f>
        <v>1.0000000000000009E-2</v>
      </c>
      <c r="V263" s="16"/>
      <c r="W263" s="16"/>
      <c r="X263" s="16"/>
      <c r="Y263" s="16"/>
      <c r="Z263" s="16"/>
    </row>
    <row r="264" spans="1:26" x14ac:dyDescent="0.3">
      <c r="A264" s="14">
        <v>5</v>
      </c>
      <c r="B264" s="14"/>
      <c r="C264" s="14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>
        <v>3.99</v>
      </c>
      <c r="Q264" s="16">
        <v>3.99</v>
      </c>
      <c r="R264" s="16">
        <f>ABS(Q264)-ABS(P264)</f>
        <v>0</v>
      </c>
      <c r="S264" s="16">
        <v>-0.34</v>
      </c>
      <c r="T264" s="16">
        <v>-0.35</v>
      </c>
      <c r="U264" s="16">
        <f>ABS(T264)-ABS(S264)</f>
        <v>9.9999999999999534E-3</v>
      </c>
      <c r="V264" s="16"/>
      <c r="W264" s="16"/>
      <c r="X264" s="16"/>
      <c r="Y264" s="16"/>
      <c r="Z264" s="16"/>
    </row>
    <row r="265" spans="1:26" x14ac:dyDescent="0.3">
      <c r="A265" s="11">
        <v>0</v>
      </c>
      <c r="B265" s="11" t="s">
        <v>40</v>
      </c>
      <c r="C265" s="12">
        <v>667.91</v>
      </c>
      <c r="D265" s="13"/>
      <c r="E265" s="13"/>
      <c r="F265" s="13"/>
      <c r="G265" s="13"/>
      <c r="H265" s="13"/>
      <c r="I265" s="13"/>
      <c r="J265" s="13">
        <v>0</v>
      </c>
      <c r="K265" s="13">
        <v>0</v>
      </c>
      <c r="L265" s="13">
        <f>ABS(K265)-ABS(J265)</f>
        <v>0</v>
      </c>
      <c r="M265" s="13">
        <v>0.54</v>
      </c>
      <c r="N265" s="13">
        <v>0.52</v>
      </c>
      <c r="O265" s="13">
        <f>ABS(N265)-ABS(M265)</f>
        <v>-2.0000000000000018E-2</v>
      </c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</row>
    <row r="266" spans="1:26" x14ac:dyDescent="0.3">
      <c r="A266" s="11">
        <v>1</v>
      </c>
      <c r="B266" s="11"/>
      <c r="C266" s="11"/>
      <c r="D266" s="13">
        <v>1.4</v>
      </c>
      <c r="E266" s="13">
        <v>1.42</v>
      </c>
      <c r="F266" s="13">
        <f>ABS(E266)-ABS(D266)</f>
        <v>2.0000000000000018E-2</v>
      </c>
      <c r="G266" s="13">
        <v>-0.59</v>
      </c>
      <c r="H266" s="13">
        <v>-0.57999999999999996</v>
      </c>
      <c r="I266" s="13">
        <f>ABS(H266)-ABS(G266)</f>
        <v>-1.0000000000000009E-2</v>
      </c>
      <c r="J266" s="13"/>
      <c r="K266" s="13"/>
      <c r="L266" s="13"/>
      <c r="M266" s="13"/>
      <c r="N266" s="13"/>
      <c r="O266" s="13"/>
      <c r="P266" s="13">
        <v>3.81</v>
      </c>
      <c r="Q266" s="13">
        <v>3.83</v>
      </c>
      <c r="R266" s="13">
        <f>ABS(Q266)-ABS(P266)</f>
        <v>2.0000000000000018E-2</v>
      </c>
      <c r="S266" s="13">
        <v>0.57999999999999996</v>
      </c>
      <c r="T266" s="13">
        <v>0.59</v>
      </c>
      <c r="U266" s="13">
        <f>ABS(T266)-ABS(S266)</f>
        <v>1.0000000000000009E-2</v>
      </c>
      <c r="V266" s="13"/>
      <c r="W266" s="13"/>
      <c r="X266" s="13"/>
      <c r="Y266" s="13"/>
      <c r="Z266" s="13"/>
    </row>
    <row r="267" spans="1:26" x14ac:dyDescent="0.3">
      <c r="A267" s="11">
        <v>2</v>
      </c>
      <c r="B267" s="11"/>
      <c r="C267" s="11"/>
      <c r="D267" s="13">
        <v>5.66</v>
      </c>
      <c r="E267" s="13">
        <v>5.71</v>
      </c>
      <c r="F267" s="13">
        <f>ABS(E267)-ABS(D267)</f>
        <v>4.9999999999999822E-2</v>
      </c>
      <c r="G267" s="13">
        <v>-0.68</v>
      </c>
      <c r="H267" s="13">
        <v>-0.69</v>
      </c>
      <c r="I267" s="13">
        <f>ABS(H267)-ABS(G267)</f>
        <v>9.9999999999998979E-3</v>
      </c>
      <c r="J267" s="13"/>
      <c r="K267" s="13"/>
      <c r="L267" s="13"/>
      <c r="M267" s="13"/>
      <c r="N267" s="13"/>
      <c r="O267" s="13"/>
      <c r="P267" s="13">
        <v>4.1100000000000003</v>
      </c>
      <c r="Q267" s="13">
        <v>4.1399999999999997</v>
      </c>
      <c r="R267" s="13">
        <f>ABS(Q267)-ABS(P267)</f>
        <v>2.9999999999999361E-2</v>
      </c>
      <c r="S267" s="13">
        <v>0.89</v>
      </c>
      <c r="T267" s="13">
        <v>0.89</v>
      </c>
      <c r="U267" s="13">
        <f>ABS(T267)-ABS(S267)</f>
        <v>0</v>
      </c>
      <c r="V267" s="13"/>
      <c r="W267" s="13"/>
      <c r="X267" s="13"/>
      <c r="Y267" s="13"/>
      <c r="Z267" s="13"/>
    </row>
    <row r="268" spans="1:26" x14ac:dyDescent="0.3">
      <c r="A268" s="11">
        <v>3</v>
      </c>
      <c r="B268" s="11"/>
      <c r="C268" s="11"/>
      <c r="D268" s="13">
        <v>5.93</v>
      </c>
      <c r="E268" s="13">
        <v>5.93</v>
      </c>
      <c r="F268" s="13">
        <f>ABS(E268)-ABS(D268)</f>
        <v>0</v>
      </c>
      <c r="G268" s="13">
        <v>-0.32</v>
      </c>
      <c r="H268" s="13">
        <v>-0.33</v>
      </c>
      <c r="I268" s="13">
        <f>ABS(H268)-ABS(G268)</f>
        <v>1.0000000000000009E-2</v>
      </c>
      <c r="J268" s="13"/>
      <c r="K268" s="13"/>
      <c r="L268" s="13"/>
      <c r="M268" s="13"/>
      <c r="N268" s="13"/>
      <c r="O268" s="13"/>
      <c r="P268" s="13">
        <v>3.97</v>
      </c>
      <c r="Q268" s="13">
        <v>3.93</v>
      </c>
      <c r="R268" s="13">
        <f>ABS(Q268)-ABS(P268)</f>
        <v>-4.0000000000000036E-2</v>
      </c>
      <c r="S268" s="13">
        <v>0.89</v>
      </c>
      <c r="T268" s="13">
        <v>0.89</v>
      </c>
      <c r="U268" s="13">
        <f>ABS(T268)-ABS(S268)</f>
        <v>0</v>
      </c>
      <c r="V268" s="13"/>
      <c r="W268" s="13"/>
      <c r="X268" s="13"/>
      <c r="Y268" s="13"/>
      <c r="Z268" s="13"/>
    </row>
    <row r="269" spans="1:26" x14ac:dyDescent="0.3">
      <c r="A269" s="11">
        <v>4</v>
      </c>
      <c r="B269" s="11"/>
      <c r="C269" s="11"/>
      <c r="D269" s="13">
        <v>5.9</v>
      </c>
      <c r="E269" s="13">
        <v>5.91</v>
      </c>
      <c r="F269" s="13">
        <f>ABS(E269)-ABS(D269)</f>
        <v>9.9999999999997868E-3</v>
      </c>
      <c r="G269" s="13">
        <v>-0.38</v>
      </c>
      <c r="H269" s="13">
        <v>-0.38</v>
      </c>
      <c r="I269" s="13">
        <f>ABS(H269)-ABS(G269)</f>
        <v>0</v>
      </c>
      <c r="J269" s="13"/>
      <c r="K269" s="13"/>
      <c r="L269" s="13"/>
      <c r="M269" s="13"/>
      <c r="N269" s="13"/>
      <c r="O269" s="13"/>
      <c r="P269" s="13">
        <v>2.11</v>
      </c>
      <c r="Q269" s="13">
        <v>2.12</v>
      </c>
      <c r="R269" s="13">
        <f>ABS(Q269)-ABS(P269)</f>
        <v>1.0000000000000231E-2</v>
      </c>
      <c r="S269" s="13">
        <v>0.86</v>
      </c>
      <c r="T269" s="13">
        <v>0.84</v>
      </c>
      <c r="U269" s="13">
        <f>ABS(T269)-ABS(S269)</f>
        <v>-2.0000000000000018E-2</v>
      </c>
      <c r="V269" s="13"/>
      <c r="W269" s="13"/>
      <c r="X269" s="13"/>
      <c r="Y269" s="13"/>
      <c r="Z269" s="13"/>
    </row>
    <row r="270" spans="1:26" x14ac:dyDescent="0.3">
      <c r="A270" s="11">
        <v>5</v>
      </c>
      <c r="B270" s="11"/>
      <c r="C270" s="11"/>
      <c r="D270" s="13">
        <v>3.96</v>
      </c>
      <c r="E270" s="13">
        <v>3.99</v>
      </c>
      <c r="F270" s="13">
        <f>ABS(E270)-ABS(D270)</f>
        <v>3.0000000000000249E-2</v>
      </c>
      <c r="G270" s="13">
        <v>-0.35</v>
      </c>
      <c r="H270" s="13">
        <v>-0.35</v>
      </c>
      <c r="I270" s="13">
        <f>ABS(H270)-ABS(G270)</f>
        <v>0</v>
      </c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</row>
    <row r="271" spans="1:26" x14ac:dyDescent="0.3">
      <c r="A271" s="14">
        <v>0</v>
      </c>
      <c r="B271" s="14">
        <v>2.37</v>
      </c>
      <c r="C271" s="15">
        <v>680</v>
      </c>
      <c r="D271" s="16"/>
      <c r="E271" s="16"/>
      <c r="F271" s="16"/>
      <c r="G271" s="16"/>
      <c r="H271" s="16"/>
      <c r="I271" s="16"/>
      <c r="J271" s="16">
        <v>0</v>
      </c>
      <c r="K271" s="16">
        <v>0</v>
      </c>
      <c r="L271" s="16">
        <f>ABS(K271)-ABS(J271)</f>
        <v>0</v>
      </c>
      <c r="M271" s="16">
        <v>-0.62</v>
      </c>
      <c r="N271" s="16">
        <v>-0.63</v>
      </c>
      <c r="O271" s="16">
        <f>ABS(N271)-ABS(M271)</f>
        <v>1.0000000000000009E-2</v>
      </c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</row>
    <row r="272" spans="1:26" x14ac:dyDescent="0.3">
      <c r="A272" s="14">
        <v>1</v>
      </c>
      <c r="B272" s="14"/>
      <c r="C272" s="14"/>
      <c r="D272" s="16">
        <v>2.36</v>
      </c>
      <c r="E272" s="16">
        <v>2.35</v>
      </c>
      <c r="F272" s="16">
        <f t="shared" ref="F272:F277" si="46">ABS(E272)-ABS(D272)</f>
        <v>-9.9999999999997868E-3</v>
      </c>
      <c r="G272" s="16">
        <v>-0.56000000000000005</v>
      </c>
      <c r="H272" s="16">
        <v>-0.56999999999999995</v>
      </c>
      <c r="I272" s="16">
        <f t="shared" ref="I272:I277" si="47">ABS(H272)-ABS(G272)</f>
        <v>9.9999999999998979E-3</v>
      </c>
      <c r="J272" s="16"/>
      <c r="K272" s="16"/>
      <c r="L272" s="16"/>
      <c r="M272" s="16"/>
      <c r="N272" s="16"/>
      <c r="O272" s="16"/>
      <c r="P272" s="16">
        <v>4.7699999999999996</v>
      </c>
      <c r="Q272" s="16">
        <v>4.74</v>
      </c>
      <c r="R272" s="16">
        <f>ABS(Q272)-ABS(P272)</f>
        <v>-2.9999999999999361E-2</v>
      </c>
      <c r="S272" s="16">
        <v>-0.56000000000000005</v>
      </c>
      <c r="T272" s="16">
        <v>-0.56000000000000005</v>
      </c>
      <c r="U272" s="16">
        <f>ABS(T272)-ABS(S272)</f>
        <v>0</v>
      </c>
      <c r="V272" s="16"/>
      <c r="W272" s="16"/>
      <c r="X272" s="16"/>
      <c r="Y272" s="16"/>
      <c r="Z272" s="16"/>
    </row>
    <row r="273" spans="1:26" x14ac:dyDescent="0.3">
      <c r="A273" s="14">
        <v>2</v>
      </c>
      <c r="B273" s="14"/>
      <c r="C273" s="14"/>
      <c r="D273" s="16">
        <v>3.23</v>
      </c>
      <c r="E273" s="16">
        <v>3.28</v>
      </c>
      <c r="F273" s="16">
        <f t="shared" si="46"/>
        <v>4.9999999999999822E-2</v>
      </c>
      <c r="G273" s="16">
        <v>0.55000000000000004</v>
      </c>
      <c r="H273" s="16">
        <v>0.54</v>
      </c>
      <c r="I273" s="16">
        <f t="shared" si="47"/>
        <v>-1.0000000000000009E-2</v>
      </c>
      <c r="J273" s="16"/>
      <c r="K273" s="16"/>
      <c r="L273" s="16"/>
      <c r="M273" s="16"/>
      <c r="N273" s="16"/>
      <c r="O273" s="16"/>
      <c r="P273" s="16">
        <v>4.92</v>
      </c>
      <c r="Q273" s="16">
        <v>4.9400000000000004</v>
      </c>
      <c r="R273" s="16">
        <f>ABS(Q273)-ABS(P273)</f>
        <v>2.0000000000000462E-2</v>
      </c>
      <c r="S273" s="16">
        <v>-0.32</v>
      </c>
      <c r="T273" s="16">
        <v>-0.33</v>
      </c>
      <c r="U273" s="16">
        <f>ABS(T273)-ABS(S273)</f>
        <v>1.0000000000000009E-2</v>
      </c>
      <c r="V273" s="16"/>
      <c r="W273" s="16"/>
      <c r="X273" s="16"/>
      <c r="Y273" s="16"/>
      <c r="Z273" s="16"/>
    </row>
    <row r="274" spans="1:26" x14ac:dyDescent="0.3">
      <c r="A274" s="14">
        <v>3</v>
      </c>
      <c r="B274" s="14"/>
      <c r="C274" s="14"/>
      <c r="D274" s="16">
        <v>3.87</v>
      </c>
      <c r="E274" s="16">
        <v>3.89</v>
      </c>
      <c r="F274" s="16">
        <f t="shared" si="46"/>
        <v>2.0000000000000018E-2</v>
      </c>
      <c r="G274" s="16">
        <v>0.55000000000000004</v>
      </c>
      <c r="H274" s="16">
        <v>0.54</v>
      </c>
      <c r="I274" s="16">
        <f t="shared" si="47"/>
        <v>-1.0000000000000009E-2</v>
      </c>
      <c r="J274" s="16"/>
      <c r="K274" s="16"/>
      <c r="L274" s="16"/>
      <c r="M274" s="16"/>
      <c r="N274" s="16"/>
      <c r="O274" s="16"/>
      <c r="P274" s="16">
        <v>5.08</v>
      </c>
      <c r="Q274" s="16">
        <v>5.09</v>
      </c>
      <c r="R274" s="16">
        <f>ABS(Q274)-ABS(P274)</f>
        <v>9.9999999999997868E-3</v>
      </c>
      <c r="S274" s="16">
        <v>0.24</v>
      </c>
      <c r="T274" s="16">
        <v>0.24</v>
      </c>
      <c r="U274" s="16">
        <f>ABS(T274)-ABS(S274)</f>
        <v>0</v>
      </c>
      <c r="V274" s="16"/>
      <c r="W274" s="16"/>
      <c r="X274" s="16"/>
      <c r="Y274" s="16"/>
      <c r="Z274" s="16"/>
    </row>
    <row r="275" spans="1:26" x14ac:dyDescent="0.3">
      <c r="A275" s="14">
        <v>4</v>
      </c>
      <c r="B275" s="14"/>
      <c r="C275" s="14"/>
      <c r="D275" s="16">
        <v>4.17</v>
      </c>
      <c r="E275" s="16">
        <v>4.17</v>
      </c>
      <c r="F275" s="16">
        <f t="shared" si="46"/>
        <v>0</v>
      </c>
      <c r="G275" s="16">
        <v>0.85</v>
      </c>
      <c r="H275" s="16">
        <v>0.83</v>
      </c>
      <c r="I275" s="16">
        <f t="shared" si="47"/>
        <v>-2.0000000000000018E-2</v>
      </c>
      <c r="J275" s="16"/>
      <c r="K275" s="16"/>
      <c r="L275" s="16"/>
      <c r="M275" s="16"/>
      <c r="N275" s="16"/>
      <c r="O275" s="16"/>
      <c r="P275" s="16">
        <v>4.7699999999999996</v>
      </c>
      <c r="Q275" s="16">
        <v>4.82</v>
      </c>
      <c r="R275" s="16">
        <f>ABS(Q275)-ABS(P275)</f>
        <v>5.0000000000000711E-2</v>
      </c>
      <c r="S275" s="16">
        <v>-0.26</v>
      </c>
      <c r="T275" s="16">
        <v>-0.24</v>
      </c>
      <c r="U275" s="16">
        <f>ABS(T275)-ABS(S275)</f>
        <v>-2.0000000000000018E-2</v>
      </c>
      <c r="V275" s="16"/>
      <c r="W275" s="16"/>
      <c r="X275" s="16"/>
      <c r="Y275" s="16"/>
      <c r="Z275" s="16"/>
    </row>
    <row r="276" spans="1:26" x14ac:dyDescent="0.3">
      <c r="A276" s="14">
        <v>5</v>
      </c>
      <c r="B276" s="14"/>
      <c r="C276" s="14"/>
      <c r="D276" s="16">
        <v>3.23</v>
      </c>
      <c r="E276" s="16">
        <v>3.25</v>
      </c>
      <c r="F276" s="16">
        <f t="shared" si="46"/>
        <v>2.0000000000000018E-2</v>
      </c>
      <c r="G276" s="16">
        <v>0.85</v>
      </c>
      <c r="H276" s="16">
        <v>0.85</v>
      </c>
      <c r="I276" s="16">
        <f t="shared" si="47"/>
        <v>0</v>
      </c>
      <c r="J276" s="16"/>
      <c r="K276" s="16"/>
      <c r="L276" s="16"/>
      <c r="M276" s="16"/>
      <c r="N276" s="16"/>
      <c r="O276" s="16"/>
      <c r="P276" s="16">
        <v>3.36</v>
      </c>
      <c r="Q276" s="16">
        <v>3.33</v>
      </c>
      <c r="R276" s="16">
        <f>ABS(Q276)-ABS(P276)</f>
        <v>-2.9999999999999805E-2</v>
      </c>
      <c r="S276" s="16">
        <v>-0.28000000000000003</v>
      </c>
      <c r="T276" s="16">
        <v>-0.27</v>
      </c>
      <c r="U276" s="16">
        <f>ABS(T276)-ABS(S276)</f>
        <v>-1.0000000000000009E-2</v>
      </c>
      <c r="V276" s="16"/>
      <c r="W276" s="16"/>
      <c r="X276" s="16"/>
      <c r="Y276" s="16"/>
      <c r="Z276" s="16"/>
    </row>
    <row r="277" spans="1:26" x14ac:dyDescent="0.3">
      <c r="A277" s="14">
        <v>6</v>
      </c>
      <c r="B277" s="14"/>
      <c r="C277" s="14"/>
      <c r="D277" s="16">
        <v>2.58</v>
      </c>
      <c r="E277" s="16">
        <v>2.63</v>
      </c>
      <c r="F277" s="16">
        <f t="shared" si="46"/>
        <v>4.9999999999999822E-2</v>
      </c>
      <c r="G277" s="16">
        <v>0.01</v>
      </c>
      <c r="H277" s="16">
        <v>-0.01</v>
      </c>
      <c r="I277" s="16">
        <f t="shared" si="47"/>
        <v>0</v>
      </c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</row>
    <row r="278" spans="1:26" x14ac:dyDescent="0.3">
      <c r="A278" s="11">
        <v>0</v>
      </c>
      <c r="B278" s="11">
        <v>1.1100000000000001</v>
      </c>
      <c r="C278" s="12">
        <v>700</v>
      </c>
      <c r="D278" s="13"/>
      <c r="E278" s="13"/>
      <c r="F278" s="13"/>
      <c r="G278" s="13"/>
      <c r="H278" s="13"/>
      <c r="I278" s="13"/>
      <c r="J278" s="13">
        <v>0</v>
      </c>
      <c r="K278" s="13">
        <v>0</v>
      </c>
      <c r="L278" s="13">
        <f>ABS(K278)-ABS(J278)</f>
        <v>0</v>
      </c>
      <c r="M278" s="13">
        <v>0.64</v>
      </c>
      <c r="N278" s="13">
        <v>0.65</v>
      </c>
      <c r="O278" s="13">
        <f>ABS(N278)-ABS(M278)</f>
        <v>1.0000000000000009E-2</v>
      </c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</row>
    <row r="279" spans="1:26" x14ac:dyDescent="0.3">
      <c r="A279" s="11">
        <v>1</v>
      </c>
      <c r="B279" s="11"/>
      <c r="C279" s="11"/>
      <c r="D279" s="13">
        <v>1.66</v>
      </c>
      <c r="E279" s="13">
        <v>1.7</v>
      </c>
      <c r="F279" s="13">
        <f>ABS(E279)-ABS(D279)</f>
        <v>4.0000000000000036E-2</v>
      </c>
      <c r="G279" s="13">
        <v>-0.25</v>
      </c>
      <c r="H279" s="13">
        <v>-0.25</v>
      </c>
      <c r="I279" s="13">
        <f>ABS(H279)-ABS(G279)</f>
        <v>0</v>
      </c>
      <c r="J279" s="13"/>
      <c r="K279" s="13"/>
      <c r="L279" s="13"/>
      <c r="M279" s="13"/>
      <c r="N279" s="13"/>
      <c r="O279" s="13"/>
      <c r="P279" s="13">
        <v>3.83</v>
      </c>
      <c r="Q279" s="13">
        <v>3.83</v>
      </c>
      <c r="R279" s="13">
        <f t="shared" ref="R279:R284" si="48">ABS(Q279)-ABS(P279)</f>
        <v>0</v>
      </c>
      <c r="S279" s="13">
        <v>0.65</v>
      </c>
      <c r="T279" s="13">
        <v>0.64</v>
      </c>
      <c r="U279" s="13">
        <f t="shared" ref="U279:U284" si="49">ABS(T279)-ABS(S279)</f>
        <v>-1.0000000000000009E-2</v>
      </c>
      <c r="V279" s="13"/>
      <c r="W279" s="13"/>
      <c r="X279" s="13"/>
      <c r="Y279" s="13"/>
      <c r="Z279" s="13"/>
    </row>
    <row r="280" spans="1:26" x14ac:dyDescent="0.3">
      <c r="A280" s="11">
        <v>2</v>
      </c>
      <c r="B280" s="11"/>
      <c r="C280" s="11"/>
      <c r="D280" s="13">
        <v>5.07</v>
      </c>
      <c r="E280" s="13">
        <v>5.12</v>
      </c>
      <c r="F280" s="13">
        <f>ABS(E280)-ABS(D280)</f>
        <v>4.9999999999999822E-2</v>
      </c>
      <c r="G280" s="13">
        <v>-0.25</v>
      </c>
      <c r="H280" s="13">
        <v>-0.23</v>
      </c>
      <c r="I280" s="13">
        <f>ABS(H280)-ABS(G280)</f>
        <v>-1.999999999999999E-2</v>
      </c>
      <c r="J280" s="13"/>
      <c r="K280" s="13"/>
      <c r="L280" s="13"/>
      <c r="M280" s="13"/>
      <c r="N280" s="13"/>
      <c r="O280" s="13"/>
      <c r="P280" s="13">
        <v>4.83</v>
      </c>
      <c r="Q280" s="13">
        <v>4.84</v>
      </c>
      <c r="R280" s="13">
        <f t="shared" si="48"/>
        <v>9.9999999999997868E-3</v>
      </c>
      <c r="S280" s="13">
        <v>-0.32</v>
      </c>
      <c r="T280" s="13">
        <v>-0.32</v>
      </c>
      <c r="U280" s="13">
        <f t="shared" si="49"/>
        <v>0</v>
      </c>
      <c r="V280" s="13"/>
      <c r="W280" s="13"/>
      <c r="X280" s="13"/>
      <c r="Y280" s="13"/>
      <c r="Z280" s="13"/>
    </row>
    <row r="281" spans="1:26" x14ac:dyDescent="0.3">
      <c r="A281" s="11">
        <v>3</v>
      </c>
      <c r="B281" s="11"/>
      <c r="C281" s="11"/>
      <c r="D281" s="13">
        <v>5.37</v>
      </c>
      <c r="E281" s="13">
        <v>5.41</v>
      </c>
      <c r="F281" s="13">
        <f>ABS(E281)-ABS(D281)</f>
        <v>4.0000000000000036E-2</v>
      </c>
      <c r="G281" s="13">
        <v>0.05</v>
      </c>
      <c r="H281" s="13">
        <v>0.04</v>
      </c>
      <c r="I281" s="13">
        <f>ABS(H281)-ABS(G281)</f>
        <v>-1.0000000000000002E-2</v>
      </c>
      <c r="J281" s="13"/>
      <c r="K281" s="13"/>
      <c r="L281" s="13"/>
      <c r="M281" s="13"/>
      <c r="N281" s="13"/>
      <c r="O281" s="13"/>
      <c r="P281" s="13">
        <v>5.17</v>
      </c>
      <c r="Q281" s="13">
        <v>5.21</v>
      </c>
      <c r="R281" s="13">
        <f t="shared" si="48"/>
        <v>4.0000000000000036E-2</v>
      </c>
      <c r="S281" s="13">
        <v>-0.32</v>
      </c>
      <c r="T281" s="13">
        <v>-0.33</v>
      </c>
      <c r="U281" s="13">
        <f t="shared" si="49"/>
        <v>1.0000000000000009E-2</v>
      </c>
      <c r="V281" s="13"/>
      <c r="W281" s="13"/>
      <c r="X281" s="13"/>
      <c r="Y281" s="13"/>
      <c r="Z281" s="13"/>
    </row>
    <row r="282" spans="1:26" x14ac:dyDescent="0.3">
      <c r="A282" s="11">
        <v>4</v>
      </c>
      <c r="B282" s="11"/>
      <c r="C282" s="11"/>
      <c r="D282" s="13">
        <v>3.37</v>
      </c>
      <c r="E282" s="13">
        <v>3.34</v>
      </c>
      <c r="F282" s="13">
        <f>ABS(E282)-ABS(D282)</f>
        <v>-3.0000000000000249E-2</v>
      </c>
      <c r="G282" s="13">
        <v>0.05</v>
      </c>
      <c r="H282" s="13">
        <v>0.06</v>
      </c>
      <c r="I282" s="13">
        <f>ABS(H282)-ABS(G282)</f>
        <v>9.999999999999995E-3</v>
      </c>
      <c r="J282" s="13"/>
      <c r="K282" s="13"/>
      <c r="L282" s="13"/>
      <c r="M282" s="13"/>
      <c r="N282" s="13"/>
      <c r="O282" s="13"/>
      <c r="P282" s="13">
        <v>5.47</v>
      </c>
      <c r="Q282" s="13">
        <v>5.43</v>
      </c>
      <c r="R282" s="13">
        <f t="shared" si="48"/>
        <v>-4.0000000000000036E-2</v>
      </c>
      <c r="S282" s="13">
        <v>-0.02</v>
      </c>
      <c r="T282" s="13">
        <v>-0.02</v>
      </c>
      <c r="U282" s="13">
        <f t="shared" si="49"/>
        <v>0</v>
      </c>
      <c r="V282" s="13"/>
      <c r="W282" s="13"/>
      <c r="X282" s="13"/>
      <c r="Y282" s="13"/>
      <c r="Z282" s="13"/>
    </row>
    <row r="283" spans="1:26" x14ac:dyDescent="0.3">
      <c r="A283" s="11">
        <v>5</v>
      </c>
      <c r="B283" s="11"/>
      <c r="C283" s="11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>
        <v>4.83</v>
      </c>
      <c r="Q283" s="13">
        <v>4.79</v>
      </c>
      <c r="R283" s="13">
        <f t="shared" si="48"/>
        <v>-4.0000000000000036E-2</v>
      </c>
      <c r="S283" s="13">
        <v>-0.02</v>
      </c>
      <c r="T283" s="13">
        <v>-0.03</v>
      </c>
      <c r="U283" s="13">
        <f t="shared" si="49"/>
        <v>9.9999999999999985E-3</v>
      </c>
      <c r="V283" s="13"/>
      <c r="W283" s="13"/>
      <c r="X283" s="13"/>
      <c r="Y283" s="13"/>
      <c r="Z283" s="13"/>
    </row>
    <row r="284" spans="1:26" x14ac:dyDescent="0.3">
      <c r="A284" s="11">
        <v>6</v>
      </c>
      <c r="B284" s="11"/>
      <c r="C284" s="11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>
        <v>3.85</v>
      </c>
      <c r="Q284" s="13">
        <v>3.85</v>
      </c>
      <c r="R284" s="13">
        <f t="shared" si="48"/>
        <v>0</v>
      </c>
      <c r="S284" s="13">
        <v>0.93</v>
      </c>
      <c r="T284" s="13">
        <v>0.92</v>
      </c>
      <c r="U284" s="13">
        <f t="shared" si="49"/>
        <v>-1.0000000000000009E-2</v>
      </c>
      <c r="V284" s="13"/>
      <c r="W284" s="13"/>
      <c r="X284" s="13"/>
      <c r="Y284" s="13"/>
      <c r="Z284" s="13"/>
    </row>
    <row r="285" spans="1:26" x14ac:dyDescent="0.3">
      <c r="A285" s="14">
        <v>0</v>
      </c>
      <c r="B285" s="14">
        <v>2.0699999999999998</v>
      </c>
      <c r="C285" s="15">
        <v>720</v>
      </c>
      <c r="D285" s="16"/>
      <c r="E285" s="16"/>
      <c r="F285" s="16"/>
      <c r="G285" s="16"/>
      <c r="H285" s="16"/>
      <c r="I285" s="16"/>
      <c r="J285" s="16">
        <v>0</v>
      </c>
      <c r="K285" s="16">
        <v>0</v>
      </c>
      <c r="L285" s="16">
        <f>ABS(K285)-ABS(J285)</f>
        <v>0</v>
      </c>
      <c r="M285" s="16">
        <v>-0.33</v>
      </c>
      <c r="N285" s="16">
        <v>-0.34</v>
      </c>
      <c r="O285" s="16">
        <f>ABS(N285)-ABS(M285)</f>
        <v>1.0000000000000009E-2</v>
      </c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</row>
    <row r="286" spans="1:26" x14ac:dyDescent="0.3">
      <c r="A286" s="14">
        <v>1</v>
      </c>
      <c r="B286" s="14"/>
      <c r="C286" s="14"/>
      <c r="D286" s="16">
        <v>1.65</v>
      </c>
      <c r="E286" s="16">
        <v>1.62</v>
      </c>
      <c r="F286" s="16">
        <f>ABS(E286)-ABS(D286)</f>
        <v>-2.9999999999999805E-2</v>
      </c>
      <c r="G286" s="16">
        <v>-0.14000000000000001</v>
      </c>
      <c r="H286" s="16">
        <v>-0.12</v>
      </c>
      <c r="I286" s="16">
        <f>ABS(H286)-ABS(G286)</f>
        <v>-2.0000000000000018E-2</v>
      </c>
      <c r="J286" s="16"/>
      <c r="K286" s="16"/>
      <c r="L286" s="16"/>
      <c r="M286" s="16"/>
      <c r="N286" s="16"/>
      <c r="O286" s="16"/>
      <c r="P286" s="16">
        <v>2.5499999999999998</v>
      </c>
      <c r="Q286" s="16">
        <v>2.56</v>
      </c>
      <c r="R286" s="16">
        <f t="shared" ref="R286:R292" si="50">ABS(Q286)-ABS(P286)</f>
        <v>1.0000000000000231E-2</v>
      </c>
      <c r="S286" s="16">
        <v>-0.31</v>
      </c>
      <c r="T286" s="16">
        <v>-0.31</v>
      </c>
      <c r="U286" s="16">
        <f t="shared" ref="U286:U292" si="51">ABS(T286)-ABS(S286)</f>
        <v>0</v>
      </c>
      <c r="V286" s="16"/>
      <c r="W286" s="16"/>
      <c r="X286" s="16"/>
      <c r="Y286" s="16"/>
      <c r="Z286" s="16"/>
    </row>
    <row r="287" spans="1:26" x14ac:dyDescent="0.3">
      <c r="A287" s="14">
        <v>2</v>
      </c>
      <c r="B287" s="14"/>
      <c r="C287" s="14"/>
      <c r="D287" s="16">
        <v>4.93</v>
      </c>
      <c r="E287" s="16">
        <v>4.9800000000000004</v>
      </c>
      <c r="F287" s="16">
        <f>ABS(E287)-ABS(D287)</f>
        <v>5.0000000000000711E-2</v>
      </c>
      <c r="G287" s="16">
        <v>-0.17</v>
      </c>
      <c r="H287" s="16">
        <v>-0.18</v>
      </c>
      <c r="I287" s="16">
        <f>ABS(H287)-ABS(G287)</f>
        <v>9.9999999999999811E-3</v>
      </c>
      <c r="J287" s="16"/>
      <c r="K287" s="16"/>
      <c r="L287" s="16"/>
      <c r="M287" s="16"/>
      <c r="N287" s="16"/>
      <c r="O287" s="16"/>
      <c r="P287" s="16">
        <v>3.31</v>
      </c>
      <c r="Q287" s="16">
        <v>3.32</v>
      </c>
      <c r="R287" s="16">
        <f t="shared" si="50"/>
        <v>9.9999999999997868E-3</v>
      </c>
      <c r="S287" s="16">
        <v>0.68</v>
      </c>
      <c r="T287" s="16">
        <v>0.69</v>
      </c>
      <c r="U287" s="16">
        <f t="shared" si="51"/>
        <v>9.9999999999998979E-3</v>
      </c>
      <c r="V287" s="16"/>
      <c r="W287" s="16"/>
      <c r="X287" s="16"/>
      <c r="Y287" s="16"/>
      <c r="Z287" s="16"/>
    </row>
    <row r="288" spans="1:26" x14ac:dyDescent="0.3">
      <c r="A288" s="14">
        <v>3</v>
      </c>
      <c r="B288" s="14"/>
      <c r="C288" s="14"/>
      <c r="D288" s="16">
        <v>5.23</v>
      </c>
      <c r="E288" s="16">
        <v>5.2</v>
      </c>
      <c r="F288" s="16">
        <f>ABS(E288)-ABS(D288)</f>
        <v>-3.0000000000000249E-2</v>
      </c>
      <c r="G288" s="16">
        <v>0.13</v>
      </c>
      <c r="H288" s="16">
        <v>0.14000000000000001</v>
      </c>
      <c r="I288" s="16">
        <f>ABS(H288)-ABS(G288)</f>
        <v>1.0000000000000009E-2</v>
      </c>
      <c r="J288" s="16"/>
      <c r="K288" s="16"/>
      <c r="L288" s="16"/>
      <c r="M288" s="16"/>
      <c r="N288" s="16"/>
      <c r="O288" s="16"/>
      <c r="P288" s="16">
        <v>3.66</v>
      </c>
      <c r="Q288" s="16">
        <v>3.7</v>
      </c>
      <c r="R288" s="16">
        <f t="shared" si="50"/>
        <v>4.0000000000000036E-2</v>
      </c>
      <c r="S288" s="16">
        <v>0.68</v>
      </c>
      <c r="T288" s="16">
        <v>0.66</v>
      </c>
      <c r="U288" s="16">
        <f t="shared" si="51"/>
        <v>-2.0000000000000018E-2</v>
      </c>
      <c r="V288" s="16"/>
      <c r="W288" s="16"/>
      <c r="X288" s="16"/>
      <c r="Y288" s="16"/>
      <c r="Z288" s="16"/>
    </row>
    <row r="289" spans="1:26" x14ac:dyDescent="0.3">
      <c r="A289" s="14">
        <v>4</v>
      </c>
      <c r="B289" s="14"/>
      <c r="C289" s="14"/>
      <c r="D289" s="16">
        <v>3.23</v>
      </c>
      <c r="E289" s="16">
        <v>3.18</v>
      </c>
      <c r="F289" s="16">
        <f>ABS(E289)-ABS(D289)</f>
        <v>-4.9999999999999822E-2</v>
      </c>
      <c r="G289" s="16">
        <v>0.15</v>
      </c>
      <c r="H289" s="16">
        <v>0.14000000000000001</v>
      </c>
      <c r="I289" s="16">
        <f>ABS(H289)-ABS(G289)</f>
        <v>-9.9999999999999811E-3</v>
      </c>
      <c r="J289" s="16"/>
      <c r="K289" s="16"/>
      <c r="L289" s="16"/>
      <c r="M289" s="16"/>
      <c r="N289" s="16"/>
      <c r="O289" s="16"/>
      <c r="P289" s="16">
        <v>3.96</v>
      </c>
      <c r="Q289" s="16">
        <v>3.95</v>
      </c>
      <c r="R289" s="16">
        <f t="shared" si="50"/>
        <v>-9.9999999999997868E-3</v>
      </c>
      <c r="S289" s="16">
        <v>0.97</v>
      </c>
      <c r="T289" s="16">
        <v>0.98</v>
      </c>
      <c r="U289" s="16">
        <f t="shared" si="51"/>
        <v>1.0000000000000009E-2</v>
      </c>
      <c r="V289" s="16"/>
      <c r="W289" s="16"/>
      <c r="X289" s="16"/>
      <c r="Y289" s="16"/>
      <c r="Z289" s="16"/>
    </row>
    <row r="290" spans="1:26" x14ac:dyDescent="0.3">
      <c r="A290" s="14">
        <v>5</v>
      </c>
      <c r="B290" s="14"/>
      <c r="C290" s="14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>
        <v>3.31</v>
      </c>
      <c r="Q290" s="16">
        <v>3.29</v>
      </c>
      <c r="R290" s="16">
        <f t="shared" si="50"/>
        <v>-2.0000000000000018E-2</v>
      </c>
      <c r="S290" s="16">
        <v>0.98</v>
      </c>
      <c r="T290" s="16">
        <v>0.99</v>
      </c>
      <c r="U290" s="16">
        <f t="shared" si="51"/>
        <v>1.0000000000000009E-2</v>
      </c>
      <c r="V290" s="16"/>
      <c r="W290" s="16"/>
      <c r="X290" s="16"/>
      <c r="Y290" s="16"/>
      <c r="Z290" s="16"/>
    </row>
    <row r="291" spans="1:26" x14ac:dyDescent="0.3">
      <c r="A291" s="14">
        <v>6</v>
      </c>
      <c r="B291" s="14"/>
      <c r="C291" s="14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>
        <v>2.5499999999999998</v>
      </c>
      <c r="Q291" s="16">
        <v>2.54</v>
      </c>
      <c r="R291" s="16">
        <f t="shared" si="50"/>
        <v>-9.9999999999997868E-3</v>
      </c>
      <c r="S291" s="16">
        <v>-0.01</v>
      </c>
      <c r="T291" s="16">
        <v>0</v>
      </c>
      <c r="U291" s="16">
        <f t="shared" si="51"/>
        <v>-0.01</v>
      </c>
      <c r="V291" s="16"/>
      <c r="W291" s="16"/>
      <c r="X291" s="16"/>
      <c r="Y291" s="16"/>
      <c r="Z291" s="16"/>
    </row>
    <row r="292" spans="1:26" x14ac:dyDescent="0.3">
      <c r="A292" s="14">
        <v>7</v>
      </c>
      <c r="B292" s="14"/>
      <c r="C292" s="14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>
        <v>2.4500000000000002</v>
      </c>
      <c r="Q292" s="16">
        <v>2.44</v>
      </c>
      <c r="R292" s="16">
        <f t="shared" si="50"/>
        <v>-1.0000000000000231E-2</v>
      </c>
      <c r="S292" s="16">
        <v>-0.01</v>
      </c>
      <c r="T292" s="16">
        <v>0</v>
      </c>
      <c r="U292" s="16">
        <f t="shared" si="51"/>
        <v>-0.01</v>
      </c>
      <c r="V292" s="16"/>
      <c r="W292" s="16"/>
      <c r="X292" s="16"/>
      <c r="Y292" s="16"/>
      <c r="Z292" s="16"/>
    </row>
    <row r="293" spans="1:26" x14ac:dyDescent="0.3">
      <c r="A293" s="11">
        <v>0</v>
      </c>
      <c r="B293" s="11">
        <v>1.05</v>
      </c>
      <c r="C293" s="12">
        <v>740</v>
      </c>
      <c r="D293" s="13"/>
      <c r="E293" s="13"/>
      <c r="F293" s="13"/>
      <c r="G293" s="13"/>
      <c r="H293" s="13"/>
      <c r="I293" s="13"/>
      <c r="J293" s="13">
        <v>0</v>
      </c>
      <c r="K293" s="13">
        <v>0</v>
      </c>
      <c r="L293" s="13">
        <f>ABS(K293)-ABS(J293)</f>
        <v>0</v>
      </c>
      <c r="M293" s="13">
        <v>0.69</v>
      </c>
      <c r="N293" s="13">
        <v>0.67</v>
      </c>
      <c r="O293" s="13">
        <f>ABS(N293)-ABS(M293)</f>
        <v>-1.9999999999999907E-2</v>
      </c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</row>
    <row r="294" spans="1:26" x14ac:dyDescent="0.3">
      <c r="A294" s="11">
        <v>1</v>
      </c>
      <c r="B294" s="11"/>
      <c r="C294" s="11"/>
      <c r="D294" s="13">
        <v>3.12</v>
      </c>
      <c r="E294" s="13">
        <v>3.13</v>
      </c>
      <c r="F294" s="13">
        <f>ABS(E294)-ABS(D294)</f>
        <v>9.9999999999997868E-3</v>
      </c>
      <c r="G294" s="13">
        <v>0.63</v>
      </c>
      <c r="H294" s="13">
        <v>0.63</v>
      </c>
      <c r="I294" s="13">
        <f>ABS(H294)-ABS(G294)</f>
        <v>0</v>
      </c>
      <c r="J294" s="13"/>
      <c r="K294" s="13"/>
      <c r="L294" s="13"/>
      <c r="M294" s="13"/>
      <c r="N294" s="13"/>
      <c r="O294" s="13"/>
      <c r="P294" s="13">
        <v>0.99</v>
      </c>
      <c r="Q294" s="13">
        <v>0.94</v>
      </c>
      <c r="R294" s="13">
        <f>ABS(Q294)-ABS(P294)</f>
        <v>-5.0000000000000044E-2</v>
      </c>
      <c r="S294" s="13">
        <v>-0.6</v>
      </c>
      <c r="T294" s="13">
        <v>-0.61</v>
      </c>
      <c r="U294" s="13">
        <f>ABS(T294)-ABS(S294)</f>
        <v>1.0000000000000009E-2</v>
      </c>
      <c r="V294" s="13"/>
      <c r="W294" s="13"/>
      <c r="X294" s="13"/>
      <c r="Y294" s="13"/>
      <c r="Z294" s="13"/>
    </row>
    <row r="295" spans="1:26" x14ac:dyDescent="0.3">
      <c r="A295" s="11">
        <v>2</v>
      </c>
      <c r="B295" s="11"/>
      <c r="C295" s="11"/>
      <c r="D295" s="13">
        <v>3.76</v>
      </c>
      <c r="E295" s="13">
        <v>3.73</v>
      </c>
      <c r="F295" s="13">
        <f>ABS(E295)-ABS(D295)</f>
        <v>-2.9999999999999805E-2</v>
      </c>
      <c r="G295" s="13">
        <v>0.62</v>
      </c>
      <c r="H295" s="13">
        <v>0.63</v>
      </c>
      <c r="I295" s="13">
        <f>ABS(H295)-ABS(G295)</f>
        <v>1.0000000000000009E-2</v>
      </c>
      <c r="J295" s="13"/>
      <c r="K295" s="13"/>
      <c r="L295" s="13"/>
      <c r="M295" s="13"/>
      <c r="N295" s="13"/>
      <c r="O295" s="13"/>
      <c r="P295" s="13">
        <v>5.47</v>
      </c>
      <c r="Q295" s="13">
        <v>5.44</v>
      </c>
      <c r="R295" s="13">
        <f>ABS(Q295)-ABS(P295)</f>
        <v>-2.9999999999999361E-2</v>
      </c>
      <c r="S295" s="13">
        <v>-0.57999999999999996</v>
      </c>
      <c r="T295" s="13">
        <v>-0.57999999999999996</v>
      </c>
      <c r="U295" s="13">
        <f>ABS(T295)-ABS(S295)</f>
        <v>0</v>
      </c>
      <c r="V295" s="13"/>
      <c r="W295" s="13"/>
      <c r="X295" s="13"/>
      <c r="Y295" s="13"/>
      <c r="Z295" s="13"/>
    </row>
    <row r="296" spans="1:26" x14ac:dyDescent="0.3">
      <c r="A296" s="11">
        <v>3</v>
      </c>
      <c r="B296" s="11"/>
      <c r="C296" s="11"/>
      <c r="D296" s="13">
        <v>4.0599999999999996</v>
      </c>
      <c r="E296" s="13">
        <v>4.05</v>
      </c>
      <c r="F296" s="13">
        <f>ABS(E296)-ABS(D296)</f>
        <v>-9.9999999999997868E-3</v>
      </c>
      <c r="G296" s="13">
        <v>0.91</v>
      </c>
      <c r="H296" s="13">
        <v>0.91</v>
      </c>
      <c r="I296" s="13">
        <f>ABS(H296)-ABS(G296)</f>
        <v>0</v>
      </c>
      <c r="J296" s="13"/>
      <c r="K296" s="13"/>
      <c r="L296" s="13"/>
      <c r="M296" s="13"/>
      <c r="N296" s="13"/>
      <c r="O296" s="13"/>
      <c r="P296" s="13">
        <v>5.73</v>
      </c>
      <c r="Q296" s="13">
        <v>5.74</v>
      </c>
      <c r="R296" s="13">
        <f>ABS(Q296)-ABS(P296)</f>
        <v>9.9999999999997868E-3</v>
      </c>
      <c r="S296" s="13">
        <v>-0.2</v>
      </c>
      <c r="T296" s="13">
        <v>-0.21</v>
      </c>
      <c r="U296" s="13">
        <f>ABS(T296)-ABS(S296)</f>
        <v>9.9999999999999811E-3</v>
      </c>
      <c r="V296" s="13"/>
      <c r="W296" s="13"/>
      <c r="X296" s="13"/>
      <c r="Y296" s="13"/>
      <c r="Z296" s="13"/>
    </row>
    <row r="297" spans="1:26" x14ac:dyDescent="0.3">
      <c r="A297" s="11">
        <v>4</v>
      </c>
      <c r="B297" s="11"/>
      <c r="C297" s="11"/>
      <c r="D297" s="13">
        <v>3.12</v>
      </c>
      <c r="E297" s="13">
        <v>3.09</v>
      </c>
      <c r="F297" s="13">
        <f>ABS(E297)-ABS(D297)</f>
        <v>-3.0000000000000249E-2</v>
      </c>
      <c r="G297" s="13">
        <v>0.93</v>
      </c>
      <c r="H297" s="13">
        <v>0.92</v>
      </c>
      <c r="I297" s="13">
        <f>ABS(H297)-ABS(G297)</f>
        <v>-1.0000000000000009E-2</v>
      </c>
      <c r="J297" s="13"/>
      <c r="K297" s="13"/>
      <c r="L297" s="13"/>
      <c r="M297" s="13"/>
      <c r="N297" s="13"/>
      <c r="O297" s="13"/>
      <c r="P297" s="13">
        <v>5.69</v>
      </c>
      <c r="Q297" s="13">
        <v>5.72</v>
      </c>
      <c r="R297" s="13">
        <f>ABS(Q297)-ABS(P297)</f>
        <v>2.9999999999999361E-2</v>
      </c>
      <c r="S297" s="13">
        <v>-0.28000000000000003</v>
      </c>
      <c r="T297" s="13">
        <v>-0.26</v>
      </c>
      <c r="U297" s="13">
        <f>ABS(T297)-ABS(S297)</f>
        <v>-2.0000000000000018E-2</v>
      </c>
      <c r="V297" s="13"/>
      <c r="W297" s="13"/>
      <c r="X297" s="13"/>
      <c r="Y297" s="13"/>
      <c r="Z297" s="13"/>
    </row>
    <row r="298" spans="1:26" x14ac:dyDescent="0.3">
      <c r="A298" s="11">
        <v>5</v>
      </c>
      <c r="B298" s="11"/>
      <c r="C298" s="11"/>
      <c r="D298" s="13">
        <v>2.06</v>
      </c>
      <c r="E298" s="13">
        <v>2.0499999999999998</v>
      </c>
      <c r="F298" s="13">
        <f>ABS(E298)-ABS(D298)</f>
        <v>-1.0000000000000231E-2</v>
      </c>
      <c r="G298" s="13">
        <v>0.95</v>
      </c>
      <c r="H298" s="13">
        <v>0.94</v>
      </c>
      <c r="I298" s="13">
        <f>ABS(H298)-ABS(G298)</f>
        <v>-1.0000000000000009E-2</v>
      </c>
      <c r="J298" s="13"/>
      <c r="K298" s="13"/>
      <c r="L298" s="13"/>
      <c r="M298" s="13"/>
      <c r="N298" s="13"/>
      <c r="O298" s="13"/>
      <c r="P298" s="13">
        <v>3.77</v>
      </c>
      <c r="Q298" s="13">
        <v>3.77</v>
      </c>
      <c r="R298" s="13">
        <f>ABS(Q298)-ABS(P298)</f>
        <v>0</v>
      </c>
      <c r="S298" s="13">
        <v>-0.28999999999999998</v>
      </c>
      <c r="T298" s="13">
        <v>-0.28999999999999998</v>
      </c>
      <c r="U298" s="13">
        <f>ABS(T298)-ABS(S298)</f>
        <v>0</v>
      </c>
      <c r="V298" s="13"/>
      <c r="W298" s="13"/>
      <c r="X298" s="13"/>
      <c r="Y298" s="13"/>
      <c r="Z298" s="13"/>
    </row>
    <row r="299" spans="1:26" x14ac:dyDescent="0.3">
      <c r="A299" s="14">
        <v>0</v>
      </c>
      <c r="B299" s="14">
        <v>0.95</v>
      </c>
      <c r="C299" s="15">
        <v>760</v>
      </c>
      <c r="D299" s="16"/>
      <c r="E299" s="16"/>
      <c r="F299" s="16"/>
      <c r="G299" s="16"/>
      <c r="H299" s="16"/>
      <c r="I299" s="16"/>
      <c r="J299" s="16">
        <v>0</v>
      </c>
      <c r="K299" s="16">
        <v>0</v>
      </c>
      <c r="L299" s="16">
        <f>ABS(K299)-ABS(J299)</f>
        <v>0</v>
      </c>
      <c r="M299" s="16">
        <v>0.78</v>
      </c>
      <c r="N299" s="16">
        <v>0.78</v>
      </c>
      <c r="O299" s="16">
        <f>ABS(N299)-ABS(M299)</f>
        <v>0</v>
      </c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</row>
    <row r="300" spans="1:26" x14ac:dyDescent="0.3">
      <c r="A300" s="14">
        <v>1</v>
      </c>
      <c r="B300" s="14"/>
      <c r="C300" s="14"/>
      <c r="D300" s="16">
        <v>2</v>
      </c>
      <c r="E300" s="16">
        <v>2.0299999999999998</v>
      </c>
      <c r="F300" s="16">
        <f>ABS(E300)-ABS(D300)</f>
        <v>2.9999999999999805E-2</v>
      </c>
      <c r="G300" s="16">
        <v>0.72</v>
      </c>
      <c r="H300" s="16">
        <v>0.72</v>
      </c>
      <c r="I300" s="16">
        <f>ABS(H300)-ABS(G300)</f>
        <v>0</v>
      </c>
      <c r="J300" s="16"/>
      <c r="K300" s="16"/>
      <c r="L300" s="16"/>
      <c r="M300" s="16"/>
      <c r="N300" s="16"/>
      <c r="O300" s="16"/>
      <c r="P300" s="16">
        <v>2.36</v>
      </c>
      <c r="Q300" s="16">
        <v>2.37</v>
      </c>
      <c r="R300" s="16">
        <f>ABS(Q300)-ABS(P300)</f>
        <v>1.0000000000000231E-2</v>
      </c>
      <c r="S300" s="16">
        <v>0.62</v>
      </c>
      <c r="T300" s="16">
        <v>0.6</v>
      </c>
      <c r="U300" s="16">
        <f>ABS(T300)-ABS(S300)</f>
        <v>-2.0000000000000018E-2</v>
      </c>
      <c r="V300" s="16"/>
      <c r="W300" s="16"/>
      <c r="X300" s="16"/>
      <c r="Y300" s="16"/>
      <c r="Z300" s="16"/>
    </row>
    <row r="301" spans="1:26" x14ac:dyDescent="0.3">
      <c r="A301" s="14">
        <v>2</v>
      </c>
      <c r="B301" s="14"/>
      <c r="C301" s="14"/>
      <c r="D301" s="16">
        <v>2.98</v>
      </c>
      <c r="E301" s="16">
        <v>2.96</v>
      </c>
      <c r="F301" s="16">
        <f>ABS(E301)-ABS(D301)</f>
        <v>-2.0000000000000018E-2</v>
      </c>
      <c r="G301" s="16">
        <v>-0.67</v>
      </c>
      <c r="H301" s="16">
        <v>-0.68</v>
      </c>
      <c r="I301" s="16">
        <f>ABS(H301)-ABS(G301)</f>
        <v>1.0000000000000009E-2</v>
      </c>
      <c r="J301" s="16"/>
      <c r="K301" s="16"/>
      <c r="L301" s="16"/>
      <c r="M301" s="16"/>
      <c r="N301" s="16"/>
      <c r="O301" s="16"/>
      <c r="P301" s="16">
        <v>2.9</v>
      </c>
      <c r="Q301" s="16">
        <v>2.92</v>
      </c>
      <c r="R301" s="16">
        <f>ABS(Q301)-ABS(P301)</f>
        <v>2.0000000000000018E-2</v>
      </c>
      <c r="S301" s="16">
        <v>-0.38</v>
      </c>
      <c r="T301" s="16">
        <v>-0.39</v>
      </c>
      <c r="U301" s="16">
        <f>ABS(T301)-ABS(S301)</f>
        <v>1.0000000000000009E-2</v>
      </c>
      <c r="V301" s="16"/>
      <c r="W301" s="16"/>
      <c r="X301" s="16"/>
      <c r="Y301" s="16"/>
      <c r="Z301" s="16"/>
    </row>
    <row r="302" spans="1:26" x14ac:dyDescent="0.3">
      <c r="A302" s="14">
        <v>3</v>
      </c>
      <c r="B302" s="14"/>
      <c r="C302" s="14"/>
      <c r="D302" s="16">
        <v>5.75</v>
      </c>
      <c r="E302" s="16">
        <v>5.74</v>
      </c>
      <c r="F302" s="16">
        <f>ABS(E302)-ABS(D302)</f>
        <v>-9.9999999999997868E-3</v>
      </c>
      <c r="G302" s="16">
        <v>-0.72</v>
      </c>
      <c r="H302" s="16">
        <v>-0.72</v>
      </c>
      <c r="I302" s="16">
        <f>ABS(H302)-ABS(G302)</f>
        <v>0</v>
      </c>
      <c r="J302" s="16"/>
      <c r="K302" s="16"/>
      <c r="L302" s="16"/>
      <c r="M302" s="16"/>
      <c r="N302" s="16"/>
      <c r="O302" s="16"/>
      <c r="P302" s="16">
        <v>5.26</v>
      </c>
      <c r="Q302" s="16">
        <v>5.22</v>
      </c>
      <c r="R302" s="16">
        <f>ABS(Q302)-ABS(P302)</f>
        <v>-4.0000000000000036E-2</v>
      </c>
      <c r="S302" s="16">
        <v>-0.4</v>
      </c>
      <c r="T302" s="16">
        <v>-0.41</v>
      </c>
      <c r="U302" s="16">
        <f>ABS(T302)-ABS(S302)</f>
        <v>9.9999999999999534E-3</v>
      </c>
      <c r="V302" s="16"/>
      <c r="W302" s="16"/>
      <c r="X302" s="16"/>
      <c r="Y302" s="16"/>
      <c r="Z302" s="16"/>
    </row>
    <row r="303" spans="1:26" x14ac:dyDescent="0.3">
      <c r="A303" s="14">
        <v>4</v>
      </c>
      <c r="B303" s="14"/>
      <c r="C303" s="14"/>
      <c r="D303" s="16">
        <v>6.05</v>
      </c>
      <c r="E303" s="16">
        <v>6.09</v>
      </c>
      <c r="F303" s="16">
        <f>ABS(E303)-ABS(D303)</f>
        <v>4.0000000000000036E-2</v>
      </c>
      <c r="G303" s="16">
        <v>-0.43</v>
      </c>
      <c r="H303" s="16">
        <v>-0.42</v>
      </c>
      <c r="I303" s="16">
        <f>ABS(H303)-ABS(G303)</f>
        <v>-1.0000000000000009E-2</v>
      </c>
      <c r="J303" s="16"/>
      <c r="K303" s="16"/>
      <c r="L303" s="16"/>
      <c r="M303" s="16"/>
      <c r="N303" s="16"/>
      <c r="O303" s="16"/>
      <c r="P303" s="16">
        <v>5.56</v>
      </c>
      <c r="Q303" s="16">
        <v>5.61</v>
      </c>
      <c r="R303" s="16">
        <f>ABS(Q303)-ABS(P303)</f>
        <v>5.0000000000000711E-2</v>
      </c>
      <c r="S303" s="16">
        <v>-0.1</v>
      </c>
      <c r="T303" s="16">
        <v>-0.11</v>
      </c>
      <c r="U303" s="16">
        <f>ABS(T303)-ABS(S303)</f>
        <v>9.999999999999995E-3</v>
      </c>
      <c r="V303" s="16"/>
      <c r="W303" s="16"/>
      <c r="X303" s="16"/>
      <c r="Y303" s="16"/>
      <c r="Z303" s="16"/>
    </row>
    <row r="304" spans="1:26" x14ac:dyDescent="0.3">
      <c r="A304" s="14">
        <v>5</v>
      </c>
      <c r="B304" s="14"/>
      <c r="C304" s="14"/>
      <c r="D304" s="16">
        <v>4.05</v>
      </c>
      <c r="E304" s="16">
        <v>4.0199999999999996</v>
      </c>
      <c r="F304" s="16">
        <f>ABS(E304)-ABS(D304)</f>
        <v>-3.0000000000000249E-2</v>
      </c>
      <c r="G304" s="16">
        <v>-0.39</v>
      </c>
      <c r="H304" s="16">
        <v>-0.39</v>
      </c>
      <c r="I304" s="16">
        <f>ABS(H304)-ABS(G304)</f>
        <v>0</v>
      </c>
      <c r="J304" s="16"/>
      <c r="K304" s="16"/>
      <c r="L304" s="16"/>
      <c r="M304" s="16"/>
      <c r="N304" s="16"/>
      <c r="O304" s="16"/>
      <c r="P304" s="16">
        <v>3.56</v>
      </c>
      <c r="Q304" s="16">
        <v>3.57</v>
      </c>
      <c r="R304" s="16">
        <f>ABS(Q304)-ABS(P304)</f>
        <v>9.9999999999997868E-3</v>
      </c>
      <c r="S304" s="16">
        <v>-0.09</v>
      </c>
      <c r="T304" s="16">
        <v>-0.1</v>
      </c>
      <c r="U304" s="16">
        <f>ABS(T304)-ABS(S304)</f>
        <v>1.0000000000000009E-2</v>
      </c>
      <c r="V304" s="16"/>
      <c r="W304" s="16"/>
      <c r="X304" s="16"/>
      <c r="Y304" s="16"/>
      <c r="Z304" s="16"/>
    </row>
    <row r="305" spans="1:26" x14ac:dyDescent="0.3">
      <c r="A305" s="11">
        <v>0</v>
      </c>
      <c r="B305" s="11">
        <v>2.23</v>
      </c>
      <c r="C305" s="12">
        <v>780</v>
      </c>
      <c r="D305" s="13"/>
      <c r="E305" s="13"/>
      <c r="F305" s="13"/>
      <c r="G305" s="13"/>
      <c r="H305" s="13"/>
      <c r="I305" s="13"/>
      <c r="J305" s="13">
        <v>0</v>
      </c>
      <c r="K305" s="13">
        <v>0</v>
      </c>
      <c r="L305" s="13">
        <f>ABS(K305)-ABS(J305)</f>
        <v>0</v>
      </c>
      <c r="M305" s="13">
        <v>-0.5</v>
      </c>
      <c r="N305" s="13">
        <v>-0.49</v>
      </c>
      <c r="O305" s="13">
        <f>ABS(N305)-ABS(M305)</f>
        <v>-1.0000000000000009E-2</v>
      </c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</row>
    <row r="306" spans="1:26" x14ac:dyDescent="0.3">
      <c r="A306" s="11">
        <v>1</v>
      </c>
      <c r="B306" s="11"/>
      <c r="C306" s="11"/>
      <c r="D306" s="13">
        <v>4.62</v>
      </c>
      <c r="E306" s="13">
        <v>4.6100000000000003</v>
      </c>
      <c r="F306" s="13">
        <f>ABS(E306)-ABS(D306)</f>
        <v>-9.9999999999997868E-3</v>
      </c>
      <c r="G306" s="13">
        <v>-0.49</v>
      </c>
      <c r="H306" s="13">
        <v>-0.5</v>
      </c>
      <c r="I306" s="13">
        <f>ABS(H306)-ABS(G306)</f>
        <v>1.0000000000000009E-2</v>
      </c>
      <c r="J306" s="13"/>
      <c r="K306" s="13"/>
      <c r="L306" s="13"/>
      <c r="M306" s="13"/>
      <c r="N306" s="13"/>
      <c r="O306" s="13"/>
      <c r="P306" s="13">
        <v>0.9</v>
      </c>
      <c r="Q306" s="13">
        <v>0.87</v>
      </c>
      <c r="R306" s="13">
        <f>ABS(Q306)-ABS(P306)</f>
        <v>-3.0000000000000027E-2</v>
      </c>
      <c r="S306" s="13">
        <v>0.69</v>
      </c>
      <c r="T306" s="13">
        <v>0.67</v>
      </c>
      <c r="U306" s="13">
        <f>ABS(T306)-ABS(S306)</f>
        <v>-1.9999999999999907E-2</v>
      </c>
      <c r="V306" s="13"/>
      <c r="W306" s="13"/>
      <c r="X306" s="13"/>
      <c r="Y306" s="13"/>
      <c r="Z306" s="13"/>
    </row>
    <row r="307" spans="1:26" x14ac:dyDescent="0.3">
      <c r="A307" s="11">
        <v>2</v>
      </c>
      <c r="B307" s="11"/>
      <c r="C307" s="11"/>
      <c r="D307" s="13">
        <v>4.7699999999999996</v>
      </c>
      <c r="E307" s="13">
        <v>4.79</v>
      </c>
      <c r="F307" s="13">
        <f>ABS(E307)-ABS(D307)</f>
        <v>2.0000000000000462E-2</v>
      </c>
      <c r="G307" s="13">
        <v>-0.23</v>
      </c>
      <c r="H307" s="13">
        <v>-0.23</v>
      </c>
      <c r="I307" s="13">
        <f>ABS(H307)-ABS(G307)</f>
        <v>0</v>
      </c>
      <c r="J307" s="13"/>
      <c r="K307" s="13"/>
      <c r="L307" s="13"/>
      <c r="M307" s="13"/>
      <c r="N307" s="13"/>
      <c r="O307" s="13"/>
      <c r="P307" s="13">
        <v>3.63</v>
      </c>
      <c r="Q307" s="13">
        <v>3.67</v>
      </c>
      <c r="R307" s="13">
        <f>ABS(Q307)-ABS(P307)</f>
        <v>4.0000000000000036E-2</v>
      </c>
      <c r="S307" s="13">
        <v>0.69</v>
      </c>
      <c r="T307" s="13">
        <v>0.67</v>
      </c>
      <c r="U307" s="13">
        <f>ABS(T307)-ABS(S307)</f>
        <v>-1.9999999999999907E-2</v>
      </c>
      <c r="V307" s="13"/>
      <c r="W307" s="13"/>
      <c r="X307" s="13"/>
      <c r="Y307" s="13"/>
      <c r="Z307" s="13"/>
    </row>
    <row r="308" spans="1:26" x14ac:dyDescent="0.3">
      <c r="A308" s="11">
        <v>3</v>
      </c>
      <c r="B308" s="11"/>
      <c r="C308" s="11"/>
      <c r="D308" s="13">
        <v>4.93</v>
      </c>
      <c r="E308" s="13">
        <v>4.8899999999999997</v>
      </c>
      <c r="F308" s="13">
        <f>ABS(E308)-ABS(D308)</f>
        <v>-4.0000000000000036E-2</v>
      </c>
      <c r="G308" s="13">
        <v>0.32</v>
      </c>
      <c r="H308" s="13">
        <v>0.32</v>
      </c>
      <c r="I308" s="13">
        <f>ABS(H308)-ABS(G308)</f>
        <v>0</v>
      </c>
      <c r="J308" s="13"/>
      <c r="K308" s="13"/>
      <c r="L308" s="13"/>
      <c r="M308" s="13"/>
      <c r="N308" s="13"/>
      <c r="O308" s="13"/>
      <c r="P308" s="13">
        <v>3.93</v>
      </c>
      <c r="Q308" s="13">
        <v>3.93</v>
      </c>
      <c r="R308" s="13">
        <f>ABS(Q308)-ABS(P308)</f>
        <v>0</v>
      </c>
      <c r="S308" s="13">
        <v>0.98</v>
      </c>
      <c r="T308" s="13">
        <v>0.99</v>
      </c>
      <c r="U308" s="13">
        <f>ABS(T308)-ABS(S308)</f>
        <v>1.0000000000000009E-2</v>
      </c>
      <c r="V308" s="13"/>
      <c r="W308" s="13"/>
      <c r="X308" s="13"/>
      <c r="Y308" s="13"/>
      <c r="Z308" s="13"/>
    </row>
    <row r="309" spans="1:26" x14ac:dyDescent="0.3">
      <c r="A309" s="11">
        <v>4</v>
      </c>
      <c r="B309" s="11"/>
      <c r="C309" s="11"/>
      <c r="D309" s="13">
        <v>4.62</v>
      </c>
      <c r="E309" s="13">
        <v>4.59</v>
      </c>
      <c r="F309" s="13">
        <f>ABS(E309)-ABS(D309)</f>
        <v>-3.0000000000000249E-2</v>
      </c>
      <c r="G309" s="13">
        <v>-0.19</v>
      </c>
      <c r="H309" s="13">
        <v>-0.19</v>
      </c>
      <c r="I309" s="13">
        <f>ABS(H309)-ABS(G309)</f>
        <v>0</v>
      </c>
      <c r="J309" s="13"/>
      <c r="K309" s="13"/>
      <c r="L309" s="13"/>
      <c r="M309" s="13"/>
      <c r="N309" s="13"/>
      <c r="O309" s="13"/>
      <c r="P309" s="13">
        <v>1.93</v>
      </c>
      <c r="Q309" s="13">
        <v>1.96</v>
      </c>
      <c r="R309" s="13">
        <f>ABS(Q309)-ABS(P309)</f>
        <v>3.0000000000000027E-2</v>
      </c>
      <c r="S309" s="13">
        <v>0.99</v>
      </c>
      <c r="T309" s="13">
        <v>1</v>
      </c>
      <c r="U309" s="13">
        <f>ABS(T309)-ABS(S309)</f>
        <v>1.0000000000000009E-2</v>
      </c>
      <c r="V309" s="13"/>
      <c r="W309" s="13"/>
      <c r="X309" s="13"/>
      <c r="Y309" s="13"/>
      <c r="Z309" s="13"/>
    </row>
    <row r="310" spans="1:26" x14ac:dyDescent="0.3">
      <c r="A310" s="11">
        <v>5</v>
      </c>
      <c r="B310" s="11"/>
      <c r="C310" s="11"/>
      <c r="D310" s="13">
        <v>3.22</v>
      </c>
      <c r="E310" s="13">
        <v>3.24</v>
      </c>
      <c r="F310" s="13">
        <f>ABS(E310)-ABS(D310)</f>
        <v>2.0000000000000018E-2</v>
      </c>
      <c r="G310" s="13">
        <v>-0.19</v>
      </c>
      <c r="H310" s="13">
        <v>-0.2</v>
      </c>
      <c r="I310" s="13">
        <f>ABS(H310)-ABS(G310)</f>
        <v>1.0000000000000009E-2</v>
      </c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</row>
    <row r="311" spans="1:26" x14ac:dyDescent="0.3">
      <c r="A311" s="14">
        <v>0</v>
      </c>
      <c r="B311" s="14">
        <v>1.1299999999999999</v>
      </c>
      <c r="C311" s="15">
        <v>800</v>
      </c>
      <c r="D311" s="16"/>
      <c r="E311" s="16"/>
      <c r="F311" s="16"/>
      <c r="G311" s="16"/>
      <c r="H311" s="16"/>
      <c r="I311" s="16"/>
      <c r="J311" s="16">
        <v>0</v>
      </c>
      <c r="K311" s="16">
        <v>0</v>
      </c>
      <c r="L311" s="16">
        <f>ABS(K311)-ABS(J311)</f>
        <v>0</v>
      </c>
      <c r="M311" s="16">
        <v>0.6</v>
      </c>
      <c r="N311" s="16">
        <v>0.6</v>
      </c>
      <c r="O311" s="16">
        <f>ABS(N311)-ABS(M311)</f>
        <v>0</v>
      </c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</row>
    <row r="312" spans="1:26" x14ac:dyDescent="0.3">
      <c r="A312" s="14">
        <v>1</v>
      </c>
      <c r="B312" s="14"/>
      <c r="C312" s="14"/>
      <c r="D312" s="16">
        <v>3.53</v>
      </c>
      <c r="E312" s="16">
        <v>3.53</v>
      </c>
      <c r="F312" s="16">
        <f>ABS(E312)-ABS(D312)</f>
        <v>0</v>
      </c>
      <c r="G312" s="16">
        <v>0.61</v>
      </c>
      <c r="H312" s="16">
        <v>0.61</v>
      </c>
      <c r="I312" s="16">
        <f>ABS(H312)-ABS(G312)</f>
        <v>0</v>
      </c>
      <c r="J312" s="16"/>
      <c r="K312" s="16"/>
      <c r="L312" s="16"/>
      <c r="M312" s="16"/>
      <c r="N312" s="16"/>
      <c r="O312" s="16"/>
      <c r="P312" s="16">
        <v>2.91</v>
      </c>
      <c r="Q312" s="16">
        <v>2.89</v>
      </c>
      <c r="R312" s="16">
        <f>ABS(Q312)-ABS(P312)</f>
        <v>-2.0000000000000018E-2</v>
      </c>
      <c r="S312" s="16">
        <v>0.63</v>
      </c>
      <c r="T312" s="16">
        <v>0.63</v>
      </c>
      <c r="U312" s="16">
        <f>ABS(T312)-ABS(S312)</f>
        <v>0</v>
      </c>
      <c r="V312" s="16"/>
      <c r="W312" s="16"/>
      <c r="X312" s="16"/>
      <c r="Y312" s="16"/>
      <c r="Z312" s="16"/>
    </row>
    <row r="313" spans="1:26" x14ac:dyDescent="0.3">
      <c r="A313" s="14">
        <v>2</v>
      </c>
      <c r="B313" s="14"/>
      <c r="C313" s="14"/>
      <c r="D313" s="16">
        <v>3.74</v>
      </c>
      <c r="E313" s="16">
        <v>3.77</v>
      </c>
      <c r="F313" s="16">
        <f>ABS(E313)-ABS(D313)</f>
        <v>2.9999999999999805E-2</v>
      </c>
      <c r="G313" s="16">
        <v>0.62</v>
      </c>
      <c r="H313" s="16">
        <v>0.61</v>
      </c>
      <c r="I313" s="16">
        <f>ABS(H313)-ABS(G313)</f>
        <v>-1.0000000000000009E-2</v>
      </c>
      <c r="J313" s="16"/>
      <c r="K313" s="16"/>
      <c r="L313" s="16"/>
      <c r="M313" s="16"/>
      <c r="N313" s="16"/>
      <c r="O313" s="16"/>
      <c r="P313" s="16">
        <v>3.32</v>
      </c>
      <c r="Q313" s="16">
        <v>3.31</v>
      </c>
      <c r="R313" s="16">
        <f>ABS(Q313)-ABS(P313)</f>
        <v>-9.9999999999997868E-3</v>
      </c>
      <c r="S313" s="16">
        <v>-0.27</v>
      </c>
      <c r="T313" s="16">
        <v>-0.25</v>
      </c>
      <c r="U313" s="16">
        <f>ABS(T313)-ABS(S313)</f>
        <v>-2.0000000000000018E-2</v>
      </c>
      <c r="V313" s="16"/>
      <c r="W313" s="16"/>
      <c r="X313" s="16"/>
      <c r="Y313" s="16"/>
      <c r="Z313" s="16"/>
    </row>
    <row r="314" spans="1:26" x14ac:dyDescent="0.3">
      <c r="A314" s="14">
        <v>3</v>
      </c>
      <c r="B314" s="14"/>
      <c r="C314" s="14"/>
      <c r="D314" s="16">
        <v>4.04</v>
      </c>
      <c r="E314" s="16">
        <v>4.0599999999999996</v>
      </c>
      <c r="F314" s="16">
        <f>ABS(E314)-ABS(D314)</f>
        <v>1.9999999999999574E-2</v>
      </c>
      <c r="G314" s="16">
        <v>0.92</v>
      </c>
      <c r="H314" s="16">
        <v>0.93</v>
      </c>
      <c r="I314" s="16">
        <f>ABS(H314)-ABS(G314)</f>
        <v>1.0000000000000009E-2</v>
      </c>
      <c r="J314" s="16"/>
      <c r="K314" s="16"/>
      <c r="L314" s="16"/>
      <c r="M314" s="16"/>
      <c r="N314" s="16"/>
      <c r="O314" s="16"/>
      <c r="P314" s="16">
        <v>5.04</v>
      </c>
      <c r="Q314" s="16">
        <v>5.04</v>
      </c>
      <c r="R314" s="16">
        <f>ABS(Q314)-ABS(P314)</f>
        <v>0</v>
      </c>
      <c r="S314" s="16">
        <v>-0.26</v>
      </c>
      <c r="T314" s="16">
        <v>-0.26</v>
      </c>
      <c r="U314" s="16">
        <f>ABS(T314)-ABS(S314)</f>
        <v>0</v>
      </c>
      <c r="V314" s="16"/>
      <c r="W314" s="16"/>
      <c r="X314" s="16"/>
      <c r="Y314" s="16"/>
      <c r="Z314" s="16"/>
    </row>
    <row r="315" spans="1:26" x14ac:dyDescent="0.3">
      <c r="A315" s="14">
        <v>4</v>
      </c>
      <c r="B315" s="14"/>
      <c r="C315" s="14"/>
      <c r="D315" s="16">
        <v>3.53</v>
      </c>
      <c r="E315" s="16">
        <v>3.54</v>
      </c>
      <c r="F315" s="16">
        <f>ABS(E315)-ABS(D315)</f>
        <v>1.0000000000000231E-2</v>
      </c>
      <c r="G315" s="16">
        <v>0.91</v>
      </c>
      <c r="H315" s="16">
        <v>0.92</v>
      </c>
      <c r="I315" s="16">
        <f>ABS(H315)-ABS(G315)</f>
        <v>1.0000000000000009E-2</v>
      </c>
      <c r="J315" s="16"/>
      <c r="K315" s="16"/>
      <c r="L315" s="16"/>
      <c r="M315" s="16"/>
      <c r="N315" s="16"/>
      <c r="O315" s="16"/>
      <c r="P315" s="16">
        <v>5.34</v>
      </c>
      <c r="Q315" s="16">
        <v>5.34</v>
      </c>
      <c r="R315" s="16">
        <f>ABS(Q315)-ABS(P315)</f>
        <v>0</v>
      </c>
      <c r="S315" s="16">
        <v>0.04</v>
      </c>
      <c r="T315" s="16">
        <v>0.02</v>
      </c>
      <c r="U315" s="16">
        <f>ABS(T315)-ABS(S315)</f>
        <v>-0.02</v>
      </c>
      <c r="V315" s="16"/>
      <c r="W315" s="16"/>
      <c r="X315" s="16"/>
      <c r="Y315" s="16"/>
      <c r="Z315" s="16"/>
    </row>
    <row r="316" spans="1:26" x14ac:dyDescent="0.3">
      <c r="A316" s="14">
        <v>5</v>
      </c>
      <c r="B316" s="14"/>
      <c r="C316" s="14"/>
      <c r="D316" s="16">
        <v>2.04</v>
      </c>
      <c r="E316" s="16">
        <v>2.02</v>
      </c>
      <c r="F316" s="16">
        <f>ABS(E316)-ABS(D316)</f>
        <v>-2.0000000000000018E-2</v>
      </c>
      <c r="G316" s="16">
        <v>0.91</v>
      </c>
      <c r="H316" s="16">
        <v>0.91</v>
      </c>
      <c r="I316" s="16">
        <f>ABS(H316)-ABS(G316)</f>
        <v>0</v>
      </c>
      <c r="J316" s="16"/>
      <c r="K316" s="16"/>
      <c r="L316" s="16"/>
      <c r="M316" s="16"/>
      <c r="N316" s="16"/>
      <c r="O316" s="16"/>
      <c r="P316" s="16">
        <v>3.34</v>
      </c>
      <c r="Q316" s="16">
        <v>3.33</v>
      </c>
      <c r="R316" s="16">
        <f>ABS(Q316)-ABS(P316)</f>
        <v>-9.9999999999997868E-3</v>
      </c>
      <c r="S316" s="16">
        <v>0.03</v>
      </c>
      <c r="T316" s="16">
        <v>0.02</v>
      </c>
      <c r="U316" s="16">
        <f>ABS(T316)-ABS(S316)</f>
        <v>-9.9999999999999985E-3</v>
      </c>
      <c r="V316" s="16"/>
      <c r="W316" s="16"/>
      <c r="X316" s="16"/>
      <c r="Y316" s="16"/>
      <c r="Z316" s="16"/>
    </row>
    <row r="317" spans="1:26" x14ac:dyDescent="0.3">
      <c r="A317" s="11">
        <v>0</v>
      </c>
      <c r="B317" s="11">
        <v>2.14</v>
      </c>
      <c r="C317" s="12">
        <v>820</v>
      </c>
      <c r="D317" s="13"/>
      <c r="E317" s="13"/>
      <c r="F317" s="13"/>
      <c r="G317" s="13"/>
      <c r="H317" s="13"/>
      <c r="I317" s="13"/>
      <c r="J317" s="13">
        <v>0</v>
      </c>
      <c r="K317" s="13">
        <v>0</v>
      </c>
      <c r="L317" s="13">
        <f>ABS(K317)-ABS(J317)</f>
        <v>0</v>
      </c>
      <c r="M317" s="13">
        <v>-0.42</v>
      </c>
      <c r="N317" s="13">
        <v>-0.42</v>
      </c>
      <c r="O317" s="13">
        <f>ABS(N317)-ABS(M317)</f>
        <v>0</v>
      </c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</row>
    <row r="318" spans="1:26" x14ac:dyDescent="0.3">
      <c r="A318" s="11">
        <v>1</v>
      </c>
      <c r="B318" s="11"/>
      <c r="C318" s="11"/>
      <c r="D318" s="13">
        <v>1.8</v>
      </c>
      <c r="E318" s="13">
        <v>1.78</v>
      </c>
      <c r="F318" s="13">
        <f t="shared" ref="F318:F323" si="52">ABS(E318)-ABS(D318)</f>
        <v>-2.0000000000000018E-2</v>
      </c>
      <c r="G318" s="13">
        <v>-0.33</v>
      </c>
      <c r="H318" s="13">
        <v>-0.35</v>
      </c>
      <c r="I318" s="13">
        <f t="shared" ref="I318:I323" si="53">ABS(H318)-ABS(G318)</f>
        <v>1.9999999999999962E-2</v>
      </c>
      <c r="J318" s="13"/>
      <c r="K318" s="13"/>
      <c r="L318" s="13"/>
      <c r="M318" s="13"/>
      <c r="N318" s="13"/>
      <c r="O318" s="13"/>
      <c r="P318" s="13">
        <v>3.2</v>
      </c>
      <c r="Q318" s="13">
        <v>3.2</v>
      </c>
      <c r="R318" s="13">
        <f t="shared" ref="R318:R324" si="54">ABS(Q318)-ABS(P318)</f>
        <v>0</v>
      </c>
      <c r="S318" s="13">
        <v>-0.35</v>
      </c>
      <c r="T318" s="13">
        <v>-0.35</v>
      </c>
      <c r="U318" s="13">
        <f t="shared" ref="U318:U324" si="55">ABS(T318)-ABS(S318)</f>
        <v>0</v>
      </c>
      <c r="V318" s="13"/>
      <c r="W318" s="13"/>
      <c r="X318" s="13"/>
      <c r="Y318" s="13"/>
      <c r="Z318" s="13"/>
    </row>
    <row r="319" spans="1:26" x14ac:dyDescent="0.3">
      <c r="A319" s="11">
        <v>2</v>
      </c>
      <c r="B319" s="11"/>
      <c r="C319" s="11"/>
      <c r="D319" s="13">
        <v>2.25</v>
      </c>
      <c r="E319" s="13">
        <v>2.2799999999999998</v>
      </c>
      <c r="F319" s="13">
        <f t="shared" si="52"/>
        <v>2.9999999999999805E-2</v>
      </c>
      <c r="G319" s="13">
        <v>0.63</v>
      </c>
      <c r="H319" s="13">
        <v>0.62</v>
      </c>
      <c r="I319" s="13">
        <f t="shared" si="53"/>
        <v>-1.0000000000000009E-2</v>
      </c>
      <c r="J319" s="13"/>
      <c r="K319" s="13"/>
      <c r="L319" s="13"/>
      <c r="M319" s="13"/>
      <c r="N319" s="13"/>
      <c r="O319" s="13"/>
      <c r="P319" s="13">
        <v>3.75</v>
      </c>
      <c r="Q319" s="13">
        <v>3.7</v>
      </c>
      <c r="R319" s="13">
        <f t="shared" si="54"/>
        <v>-4.9999999999999822E-2</v>
      </c>
      <c r="S319" s="13">
        <v>0.59</v>
      </c>
      <c r="T319" s="13">
        <v>0.57999999999999996</v>
      </c>
      <c r="U319" s="13">
        <f t="shared" si="55"/>
        <v>-1.0000000000000009E-2</v>
      </c>
      <c r="V319" s="13"/>
      <c r="W319" s="13"/>
      <c r="X319" s="13"/>
      <c r="Y319" s="13"/>
      <c r="Z319" s="13"/>
    </row>
    <row r="320" spans="1:26" x14ac:dyDescent="0.3">
      <c r="A320" s="11">
        <v>3</v>
      </c>
      <c r="B320" s="11"/>
      <c r="C320" s="11"/>
      <c r="D320" s="13">
        <v>3.68</v>
      </c>
      <c r="E320" s="13">
        <v>3.72</v>
      </c>
      <c r="F320" s="13">
        <f t="shared" si="52"/>
        <v>4.0000000000000036E-2</v>
      </c>
      <c r="G320" s="13">
        <v>0.64</v>
      </c>
      <c r="H320" s="13">
        <v>0.63</v>
      </c>
      <c r="I320" s="13">
        <f t="shared" si="53"/>
        <v>-1.0000000000000009E-2</v>
      </c>
      <c r="J320" s="13"/>
      <c r="K320" s="13"/>
      <c r="L320" s="13"/>
      <c r="M320" s="13"/>
      <c r="N320" s="13"/>
      <c r="O320" s="13"/>
      <c r="P320" s="13">
        <v>3.76</v>
      </c>
      <c r="Q320" s="13">
        <v>3.72</v>
      </c>
      <c r="R320" s="13">
        <f t="shared" si="54"/>
        <v>-3.9999999999999591E-2</v>
      </c>
      <c r="S320" s="13">
        <v>0.59</v>
      </c>
      <c r="T320" s="13">
        <v>0.57999999999999996</v>
      </c>
      <c r="U320" s="13">
        <f t="shared" si="55"/>
        <v>-1.0000000000000009E-2</v>
      </c>
      <c r="V320" s="13"/>
      <c r="W320" s="13"/>
      <c r="X320" s="13"/>
      <c r="Y320" s="13"/>
      <c r="Z320" s="13"/>
    </row>
    <row r="321" spans="1:26" x14ac:dyDescent="0.3">
      <c r="A321" s="11">
        <v>4</v>
      </c>
      <c r="B321" s="11"/>
      <c r="C321" s="11"/>
      <c r="D321" s="13">
        <v>3.98</v>
      </c>
      <c r="E321" s="13">
        <v>3.99</v>
      </c>
      <c r="F321" s="13">
        <f t="shared" si="52"/>
        <v>1.0000000000000231E-2</v>
      </c>
      <c r="G321" s="13">
        <v>0.94</v>
      </c>
      <c r="H321" s="13">
        <v>0.93</v>
      </c>
      <c r="I321" s="13">
        <f t="shared" si="53"/>
        <v>-9.9999999999998979E-3</v>
      </c>
      <c r="J321" s="13"/>
      <c r="K321" s="13"/>
      <c r="L321" s="13"/>
      <c r="M321" s="13"/>
      <c r="N321" s="13"/>
      <c r="O321" s="13"/>
      <c r="P321" s="13">
        <v>4.0599999999999996</v>
      </c>
      <c r="Q321" s="13">
        <v>4.09</v>
      </c>
      <c r="R321" s="13">
        <f t="shared" si="54"/>
        <v>3.0000000000000249E-2</v>
      </c>
      <c r="S321" s="13">
        <v>0.89</v>
      </c>
      <c r="T321" s="13">
        <v>0.9</v>
      </c>
      <c r="U321" s="13">
        <f t="shared" si="55"/>
        <v>1.0000000000000009E-2</v>
      </c>
      <c r="V321" s="13"/>
      <c r="W321" s="13"/>
      <c r="X321" s="13"/>
      <c r="Y321" s="13"/>
      <c r="Z321" s="13"/>
    </row>
    <row r="322" spans="1:26" x14ac:dyDescent="0.3">
      <c r="A322" s="11">
        <v>5</v>
      </c>
      <c r="B322" s="11"/>
      <c r="C322" s="11"/>
      <c r="D322" s="13">
        <v>2.25</v>
      </c>
      <c r="E322" s="13">
        <v>2.2999999999999998</v>
      </c>
      <c r="F322" s="13">
        <f t="shared" si="52"/>
        <v>4.9999999999999822E-2</v>
      </c>
      <c r="G322" s="13">
        <v>0.93</v>
      </c>
      <c r="H322" s="13">
        <v>0.92</v>
      </c>
      <c r="I322" s="13">
        <f t="shared" si="53"/>
        <v>-1.0000000000000009E-2</v>
      </c>
      <c r="J322" s="13"/>
      <c r="K322" s="13"/>
      <c r="L322" s="13"/>
      <c r="M322" s="13"/>
      <c r="N322" s="13"/>
      <c r="O322" s="13"/>
      <c r="P322" s="13">
        <v>3.75</v>
      </c>
      <c r="Q322" s="13">
        <v>3.8</v>
      </c>
      <c r="R322" s="13">
        <f t="shared" si="54"/>
        <v>4.9999999999999822E-2</v>
      </c>
      <c r="S322" s="13">
        <v>0.89</v>
      </c>
      <c r="T322" s="13">
        <v>0.9</v>
      </c>
      <c r="U322" s="13">
        <f t="shared" si="55"/>
        <v>1.0000000000000009E-2</v>
      </c>
      <c r="V322" s="13"/>
      <c r="W322" s="13"/>
      <c r="X322" s="13"/>
      <c r="Y322" s="13"/>
      <c r="Z322" s="13"/>
    </row>
    <row r="323" spans="1:26" x14ac:dyDescent="0.3">
      <c r="A323" s="11">
        <v>6</v>
      </c>
      <c r="B323" s="11"/>
      <c r="C323" s="11"/>
      <c r="D323" s="13">
        <v>2.13</v>
      </c>
      <c r="E323" s="13">
        <v>2.11</v>
      </c>
      <c r="F323" s="13">
        <f t="shared" si="52"/>
        <v>-2.0000000000000018E-2</v>
      </c>
      <c r="G323" s="13">
        <v>0.69</v>
      </c>
      <c r="H323" s="13">
        <v>0.67</v>
      </c>
      <c r="I323" s="13">
        <f t="shared" si="53"/>
        <v>-1.9999999999999907E-2</v>
      </c>
      <c r="J323" s="13"/>
      <c r="K323" s="13"/>
      <c r="L323" s="13"/>
      <c r="M323" s="13"/>
      <c r="N323" s="13"/>
      <c r="O323" s="13"/>
      <c r="P323" s="13">
        <v>3.2</v>
      </c>
      <c r="Q323" s="13">
        <v>3.21</v>
      </c>
      <c r="R323" s="13">
        <f t="shared" si="54"/>
        <v>9.9999999999997868E-3</v>
      </c>
      <c r="S323" s="13">
        <v>-0.05</v>
      </c>
      <c r="T323" s="13">
        <v>-0.05</v>
      </c>
      <c r="U323" s="13">
        <f t="shared" si="55"/>
        <v>0</v>
      </c>
      <c r="V323" s="13"/>
      <c r="W323" s="13"/>
      <c r="X323" s="13"/>
      <c r="Y323" s="13"/>
      <c r="Z323" s="13"/>
    </row>
    <row r="324" spans="1:26" x14ac:dyDescent="0.3">
      <c r="A324" s="11">
        <v>7</v>
      </c>
      <c r="B324" s="11"/>
      <c r="C324" s="11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>
        <v>2.6</v>
      </c>
      <c r="Q324" s="13">
        <v>2.57</v>
      </c>
      <c r="R324" s="13">
        <f t="shared" si="54"/>
        <v>-3.0000000000000249E-2</v>
      </c>
      <c r="S324" s="13">
        <v>-0.06</v>
      </c>
      <c r="T324" s="13">
        <v>-0.04</v>
      </c>
      <c r="U324" s="13">
        <f t="shared" si="55"/>
        <v>-1.9999999999999997E-2</v>
      </c>
      <c r="V324" s="13"/>
      <c r="W324" s="13"/>
      <c r="X324" s="13"/>
      <c r="Y324" s="13"/>
      <c r="Z324" s="13"/>
    </row>
    <row r="325" spans="1:26" x14ac:dyDescent="0.3">
      <c r="A325" s="14">
        <v>0</v>
      </c>
      <c r="B325" s="14">
        <v>1.23</v>
      </c>
      <c r="C325" s="15">
        <v>840</v>
      </c>
      <c r="D325" s="16"/>
      <c r="E325" s="16"/>
      <c r="F325" s="16"/>
      <c r="G325" s="16"/>
      <c r="H325" s="16"/>
      <c r="I325" s="16"/>
      <c r="J325" s="16">
        <v>0</v>
      </c>
      <c r="K325" s="16">
        <v>0</v>
      </c>
      <c r="L325" s="16">
        <f>ABS(K325)-ABS(J325)</f>
        <v>0</v>
      </c>
      <c r="M325" s="16">
        <v>0.49</v>
      </c>
      <c r="N325" s="16">
        <v>0.5</v>
      </c>
      <c r="O325" s="16">
        <f>ABS(N325)-ABS(M325)</f>
        <v>1.0000000000000009E-2</v>
      </c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</row>
    <row r="326" spans="1:26" x14ac:dyDescent="0.3">
      <c r="A326" s="14">
        <v>1</v>
      </c>
      <c r="B326" s="14"/>
      <c r="C326" s="14"/>
      <c r="D326" s="16">
        <v>1.52</v>
      </c>
      <c r="E326" s="16">
        <v>1.52</v>
      </c>
      <c r="F326" s="16">
        <f>ABS(E326)-ABS(D326)</f>
        <v>0</v>
      </c>
      <c r="G326" s="16">
        <v>0.66</v>
      </c>
      <c r="H326" s="16">
        <v>0.66</v>
      </c>
      <c r="I326" s="16">
        <f>ABS(H326)-ABS(G326)</f>
        <v>0</v>
      </c>
      <c r="J326" s="16"/>
      <c r="K326" s="16"/>
      <c r="L326" s="16"/>
      <c r="M326" s="16"/>
      <c r="N326" s="16"/>
      <c r="O326" s="16"/>
      <c r="P326" s="16">
        <v>0.45</v>
      </c>
      <c r="Q326" s="16">
        <v>0.4</v>
      </c>
      <c r="R326" s="16">
        <f t="shared" ref="R326:R332" si="56">ABS(Q326)-ABS(P326)</f>
        <v>-4.9999999999999989E-2</v>
      </c>
      <c r="S326" s="16">
        <v>-0.38</v>
      </c>
      <c r="T326" s="16">
        <v>-0.37</v>
      </c>
      <c r="U326" s="16">
        <f t="shared" ref="U326:U332" si="57">ABS(T326)-ABS(S326)</f>
        <v>-1.0000000000000009E-2</v>
      </c>
      <c r="V326" s="16"/>
      <c r="W326" s="16"/>
      <c r="X326" s="16"/>
      <c r="Y326" s="16"/>
      <c r="Z326" s="16"/>
    </row>
    <row r="327" spans="1:26" x14ac:dyDescent="0.3">
      <c r="A327" s="14">
        <v>2</v>
      </c>
      <c r="B327" s="14"/>
      <c r="C327" s="14"/>
      <c r="D327" s="16">
        <v>3.67</v>
      </c>
      <c r="E327" s="16">
        <v>3.7</v>
      </c>
      <c r="F327" s="16">
        <f>ABS(E327)-ABS(D327)</f>
        <v>3.0000000000000249E-2</v>
      </c>
      <c r="G327" s="16">
        <v>0.65</v>
      </c>
      <c r="H327" s="16">
        <v>0.65</v>
      </c>
      <c r="I327" s="16">
        <f>ABS(H327)-ABS(G327)</f>
        <v>0</v>
      </c>
      <c r="J327" s="16"/>
      <c r="K327" s="16"/>
      <c r="L327" s="16"/>
      <c r="M327" s="16"/>
      <c r="N327" s="16"/>
      <c r="O327" s="16"/>
      <c r="P327" s="16">
        <v>3.12</v>
      </c>
      <c r="Q327" s="16">
        <v>3.16</v>
      </c>
      <c r="R327" s="16">
        <f t="shared" si="56"/>
        <v>4.0000000000000036E-2</v>
      </c>
      <c r="S327" s="16">
        <v>-0.38</v>
      </c>
      <c r="T327" s="16">
        <v>-0.39</v>
      </c>
      <c r="U327" s="16">
        <f t="shared" si="57"/>
        <v>1.0000000000000009E-2</v>
      </c>
      <c r="V327" s="16"/>
      <c r="W327" s="16"/>
      <c r="X327" s="16"/>
      <c r="Y327" s="16"/>
      <c r="Z327" s="16"/>
    </row>
    <row r="328" spans="1:26" x14ac:dyDescent="0.3">
      <c r="A328" s="14">
        <v>3</v>
      </c>
      <c r="B328" s="14"/>
      <c r="C328" s="14"/>
      <c r="D328" s="16">
        <v>3.97</v>
      </c>
      <c r="E328" s="16">
        <v>3.97</v>
      </c>
      <c r="F328" s="16">
        <f>ABS(E328)-ABS(D328)</f>
        <v>0</v>
      </c>
      <c r="G328" s="16">
        <v>0.95</v>
      </c>
      <c r="H328" s="16">
        <v>0.97</v>
      </c>
      <c r="I328" s="16">
        <f>ABS(H328)-ABS(G328)</f>
        <v>2.0000000000000018E-2</v>
      </c>
      <c r="J328" s="16"/>
      <c r="K328" s="16"/>
      <c r="L328" s="16"/>
      <c r="M328" s="16"/>
      <c r="N328" s="16"/>
      <c r="O328" s="16"/>
      <c r="P328" s="16">
        <v>3.7</v>
      </c>
      <c r="Q328" s="16">
        <v>3.66</v>
      </c>
      <c r="R328" s="16">
        <f t="shared" si="56"/>
        <v>-4.0000000000000036E-2</v>
      </c>
      <c r="S328" s="16">
        <v>0.59</v>
      </c>
      <c r="T328" s="16">
        <v>0.59</v>
      </c>
      <c r="U328" s="16">
        <f t="shared" si="57"/>
        <v>0</v>
      </c>
      <c r="V328" s="16"/>
      <c r="W328" s="16"/>
      <c r="X328" s="16"/>
      <c r="Y328" s="16"/>
      <c r="Z328" s="16"/>
    </row>
    <row r="329" spans="1:26" x14ac:dyDescent="0.3">
      <c r="A329" s="14">
        <v>4</v>
      </c>
      <c r="B329" s="14"/>
      <c r="C329" s="14"/>
      <c r="D329" s="16">
        <v>1.97</v>
      </c>
      <c r="E329" s="16">
        <v>1.96</v>
      </c>
      <c r="F329" s="16">
        <f>ABS(E329)-ABS(D329)</f>
        <v>-1.0000000000000009E-2</v>
      </c>
      <c r="G329" s="16">
        <v>0.96</v>
      </c>
      <c r="H329" s="16">
        <v>0.95</v>
      </c>
      <c r="I329" s="16">
        <f>ABS(H329)-ABS(G329)</f>
        <v>-1.0000000000000009E-2</v>
      </c>
      <c r="J329" s="16"/>
      <c r="K329" s="16"/>
      <c r="L329" s="16"/>
      <c r="M329" s="16"/>
      <c r="N329" s="16"/>
      <c r="O329" s="16"/>
      <c r="P329" s="16">
        <v>3.95</v>
      </c>
      <c r="Q329" s="16">
        <v>3.98</v>
      </c>
      <c r="R329" s="16">
        <f t="shared" si="56"/>
        <v>2.9999999999999805E-2</v>
      </c>
      <c r="S329" s="16">
        <v>0.96</v>
      </c>
      <c r="T329" s="16">
        <v>0.95</v>
      </c>
      <c r="U329" s="16">
        <f t="shared" si="57"/>
        <v>-1.0000000000000009E-2</v>
      </c>
      <c r="V329" s="16"/>
      <c r="W329" s="16"/>
      <c r="X329" s="16"/>
      <c r="Y329" s="16"/>
      <c r="Z329" s="16"/>
    </row>
    <row r="330" spans="1:26" x14ac:dyDescent="0.3">
      <c r="A330" s="14">
        <v>5</v>
      </c>
      <c r="B330" s="14"/>
      <c r="C330" s="14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>
        <v>3.74</v>
      </c>
      <c r="Q330" s="16">
        <v>3.73</v>
      </c>
      <c r="R330" s="16">
        <f t="shared" si="56"/>
        <v>-1.0000000000000231E-2</v>
      </c>
      <c r="S330" s="16">
        <v>0.96</v>
      </c>
      <c r="T330" s="16">
        <v>0.97</v>
      </c>
      <c r="U330" s="16">
        <f t="shared" si="57"/>
        <v>1.0000000000000009E-2</v>
      </c>
      <c r="V330" s="16"/>
      <c r="W330" s="16"/>
      <c r="X330" s="16"/>
      <c r="Y330" s="16"/>
      <c r="Z330" s="16"/>
    </row>
    <row r="331" spans="1:26" x14ac:dyDescent="0.3">
      <c r="A331" s="14">
        <v>6</v>
      </c>
      <c r="B331" s="14"/>
      <c r="C331" s="14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>
        <v>3.12</v>
      </c>
      <c r="Q331" s="16">
        <v>3.11</v>
      </c>
      <c r="R331" s="16">
        <f t="shared" si="56"/>
        <v>-1.0000000000000231E-2</v>
      </c>
      <c r="S331" s="16">
        <v>-0.08</v>
      </c>
      <c r="T331" s="16">
        <v>-7.0000000000000007E-2</v>
      </c>
      <c r="U331" s="16">
        <f t="shared" si="57"/>
        <v>-9.999999999999995E-3</v>
      </c>
      <c r="V331" s="16"/>
      <c r="W331" s="16"/>
      <c r="X331" s="16"/>
      <c r="Y331" s="16"/>
      <c r="Z331" s="16"/>
    </row>
    <row r="332" spans="1:26" x14ac:dyDescent="0.3">
      <c r="A332" s="14">
        <v>7</v>
      </c>
      <c r="B332" s="14"/>
      <c r="C332" s="14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>
        <v>2.54</v>
      </c>
      <c r="Q332" s="16">
        <v>2.54</v>
      </c>
      <c r="R332" s="16">
        <f t="shared" si="56"/>
        <v>0</v>
      </c>
      <c r="S332" s="16">
        <v>-0.08</v>
      </c>
      <c r="T332" s="16">
        <v>-0.09</v>
      </c>
      <c r="U332" s="16">
        <f t="shared" si="57"/>
        <v>9.999999999999995E-3</v>
      </c>
      <c r="V332" s="16"/>
      <c r="W332" s="16"/>
      <c r="X332" s="16"/>
      <c r="Y332" s="16"/>
      <c r="Z332" s="16"/>
    </row>
    <row r="333" spans="1:26" x14ac:dyDescent="0.3">
      <c r="A333" s="11">
        <v>0</v>
      </c>
      <c r="B333" s="11">
        <v>0.93</v>
      </c>
      <c r="C333" s="12">
        <v>860</v>
      </c>
      <c r="D333" s="13"/>
      <c r="E333" s="13"/>
      <c r="F333" s="13"/>
      <c r="G333" s="13"/>
      <c r="H333" s="13"/>
      <c r="I333" s="13"/>
      <c r="J333" s="13">
        <v>0</v>
      </c>
      <c r="K333" s="13">
        <v>0</v>
      </c>
      <c r="L333" s="13">
        <f>ABS(K333)-ABS(J333)</f>
        <v>0</v>
      </c>
      <c r="M333" s="13">
        <v>0.78</v>
      </c>
      <c r="N333" s="13">
        <v>0.77</v>
      </c>
      <c r="O333" s="13">
        <f>ABS(N333)-ABS(M333)</f>
        <v>-1.0000000000000009E-2</v>
      </c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</row>
    <row r="334" spans="1:26" x14ac:dyDescent="0.3">
      <c r="A334" s="11">
        <v>1</v>
      </c>
      <c r="B334" s="11"/>
      <c r="C334" s="11"/>
      <c r="D334" s="13">
        <v>2.91</v>
      </c>
      <c r="E334" s="13">
        <v>2.95</v>
      </c>
      <c r="F334" s="13">
        <f>ABS(E334)-ABS(D334)</f>
        <v>4.0000000000000036E-2</v>
      </c>
      <c r="G334" s="13">
        <v>0.77</v>
      </c>
      <c r="H334" s="13">
        <v>0.76</v>
      </c>
      <c r="I334" s="13">
        <f>ABS(H334)-ABS(G334)</f>
        <v>-1.0000000000000009E-2</v>
      </c>
      <c r="J334" s="13"/>
      <c r="K334" s="13"/>
      <c r="L334" s="13"/>
      <c r="M334" s="13"/>
      <c r="N334" s="13"/>
      <c r="O334" s="13"/>
      <c r="P334" s="13">
        <v>1.66</v>
      </c>
      <c r="Q334" s="13">
        <v>1.67</v>
      </c>
      <c r="R334" s="13">
        <f>ABS(Q334)-ABS(P334)</f>
        <v>1.0000000000000009E-2</v>
      </c>
      <c r="S334" s="13">
        <v>0.68</v>
      </c>
      <c r="T334" s="13">
        <v>0.67</v>
      </c>
      <c r="U334" s="13">
        <f>ABS(T334)-ABS(S334)</f>
        <v>-1.0000000000000009E-2</v>
      </c>
      <c r="V334" s="13"/>
      <c r="W334" s="13"/>
      <c r="X334" s="13"/>
      <c r="Y334" s="13"/>
      <c r="Z334" s="13"/>
    </row>
    <row r="335" spans="1:26" x14ac:dyDescent="0.3">
      <c r="A335" s="11">
        <v>2</v>
      </c>
      <c r="B335" s="11"/>
      <c r="C335" s="11"/>
      <c r="D335" s="13">
        <v>3.48</v>
      </c>
      <c r="E335" s="13">
        <v>3.51</v>
      </c>
      <c r="F335" s="13">
        <f>ABS(E335)-ABS(D335)</f>
        <v>2.9999999999999805E-2</v>
      </c>
      <c r="G335" s="13">
        <v>0.77</v>
      </c>
      <c r="H335" s="13">
        <v>0.78</v>
      </c>
      <c r="I335" s="13">
        <f>ABS(H335)-ABS(G335)</f>
        <v>1.0000000000000009E-2</v>
      </c>
      <c r="J335" s="13"/>
      <c r="K335" s="13"/>
      <c r="L335" s="13"/>
      <c r="M335" s="13"/>
      <c r="N335" s="13"/>
      <c r="O335" s="13"/>
      <c r="P335" s="13">
        <v>2.06</v>
      </c>
      <c r="Q335" s="13">
        <v>2.0299999999999998</v>
      </c>
      <c r="R335" s="13">
        <f>ABS(Q335)-ABS(P335)</f>
        <v>-3.0000000000000249E-2</v>
      </c>
      <c r="S335" s="13">
        <v>-0.25</v>
      </c>
      <c r="T335" s="13">
        <v>-0.25</v>
      </c>
      <c r="U335" s="13">
        <f>ABS(T335)-ABS(S335)</f>
        <v>0</v>
      </c>
      <c r="V335" s="13"/>
      <c r="W335" s="13"/>
      <c r="X335" s="13"/>
      <c r="Y335" s="13"/>
      <c r="Z335" s="13"/>
    </row>
    <row r="336" spans="1:26" x14ac:dyDescent="0.3">
      <c r="A336" s="11">
        <v>3</v>
      </c>
      <c r="B336" s="11"/>
      <c r="C336" s="11"/>
      <c r="D336" s="13">
        <v>3.78</v>
      </c>
      <c r="E336" s="13">
        <v>3.81</v>
      </c>
      <c r="F336" s="13">
        <f>ABS(E336)-ABS(D336)</f>
        <v>3.0000000000000249E-2</v>
      </c>
      <c r="G336" s="13">
        <v>1.06</v>
      </c>
      <c r="H336" s="13">
        <v>1.05</v>
      </c>
      <c r="I336" s="13">
        <f>ABS(H336)-ABS(G336)</f>
        <v>-1.0000000000000009E-2</v>
      </c>
      <c r="J336" s="13"/>
      <c r="K336" s="13"/>
      <c r="L336" s="13"/>
      <c r="M336" s="13"/>
      <c r="N336" s="13"/>
      <c r="O336" s="13"/>
      <c r="P336" s="13">
        <v>5.04</v>
      </c>
      <c r="Q336" s="13">
        <v>5.05</v>
      </c>
      <c r="R336" s="13">
        <f>ABS(Q336)-ABS(P336)</f>
        <v>9.9999999999997868E-3</v>
      </c>
      <c r="S336" s="13">
        <v>-0.27</v>
      </c>
      <c r="T336" s="13">
        <v>-0.28000000000000003</v>
      </c>
      <c r="U336" s="13">
        <f>ABS(T336)-ABS(S336)</f>
        <v>1.0000000000000009E-2</v>
      </c>
      <c r="V336" s="13"/>
      <c r="W336" s="13"/>
      <c r="X336" s="13"/>
      <c r="Y336" s="13"/>
      <c r="Z336" s="13"/>
    </row>
    <row r="337" spans="1:26" x14ac:dyDescent="0.3">
      <c r="A337" s="11">
        <v>4</v>
      </c>
      <c r="B337" s="11"/>
      <c r="C337" s="11"/>
      <c r="D337" s="13">
        <v>2.91</v>
      </c>
      <c r="E337" s="13">
        <v>2.93</v>
      </c>
      <c r="F337" s="13">
        <f>ABS(E337)-ABS(D337)</f>
        <v>2.0000000000000018E-2</v>
      </c>
      <c r="G337" s="13">
        <v>1.07</v>
      </c>
      <c r="H337" s="13">
        <v>1.08</v>
      </c>
      <c r="I337" s="13">
        <f>ABS(H337)-ABS(G337)</f>
        <v>1.0000000000000009E-2</v>
      </c>
      <c r="J337" s="13"/>
      <c r="K337" s="13"/>
      <c r="L337" s="13"/>
      <c r="M337" s="13"/>
      <c r="N337" s="13"/>
      <c r="O337" s="13"/>
      <c r="P337" s="13">
        <v>5.34</v>
      </c>
      <c r="Q337" s="13">
        <v>5.3</v>
      </c>
      <c r="R337" s="13">
        <f>ABS(Q337)-ABS(P337)</f>
        <v>-4.0000000000000036E-2</v>
      </c>
      <c r="S337" s="13">
        <v>0.03</v>
      </c>
      <c r="T337" s="13">
        <v>0.04</v>
      </c>
      <c r="U337" s="13">
        <f>ABS(T337)-ABS(S337)</f>
        <v>1.0000000000000002E-2</v>
      </c>
      <c r="V337" s="13"/>
      <c r="W337" s="13"/>
      <c r="X337" s="13"/>
      <c r="Y337" s="13"/>
      <c r="Z337" s="13"/>
    </row>
    <row r="338" spans="1:26" x14ac:dyDescent="0.3">
      <c r="A338" s="11">
        <v>5</v>
      </c>
      <c r="B338" s="11"/>
      <c r="C338" s="11"/>
      <c r="D338" s="13">
        <v>1.78</v>
      </c>
      <c r="E338" s="13">
        <v>1.76</v>
      </c>
      <c r="F338" s="13">
        <f>ABS(E338)-ABS(D338)</f>
        <v>-2.0000000000000018E-2</v>
      </c>
      <c r="G338" s="13">
        <v>1.07</v>
      </c>
      <c r="H338" s="13">
        <v>1.08</v>
      </c>
      <c r="I338" s="13">
        <f>ABS(H338)-ABS(G338)</f>
        <v>1.0000000000000009E-2</v>
      </c>
      <c r="J338" s="13"/>
      <c r="K338" s="13"/>
      <c r="L338" s="13"/>
      <c r="M338" s="13"/>
      <c r="N338" s="13"/>
      <c r="O338" s="13"/>
      <c r="P338" s="13">
        <v>3.34</v>
      </c>
      <c r="Q338" s="13">
        <v>3.37</v>
      </c>
      <c r="R338" s="13">
        <f>ABS(Q338)-ABS(P338)</f>
        <v>3.0000000000000249E-2</v>
      </c>
      <c r="S338" s="13">
        <v>0.04</v>
      </c>
      <c r="T338" s="13">
        <v>0.05</v>
      </c>
      <c r="U338" s="13">
        <f>ABS(T338)-ABS(S338)</f>
        <v>1.0000000000000002E-2</v>
      </c>
      <c r="V338" s="13"/>
      <c r="W338" s="13"/>
      <c r="X338" s="13"/>
      <c r="Y338" s="13"/>
      <c r="Z338" s="13"/>
    </row>
    <row r="339" spans="1:26" x14ac:dyDescent="0.3">
      <c r="A339" s="14">
        <v>0</v>
      </c>
      <c r="B339" s="14" t="s">
        <v>41</v>
      </c>
      <c r="C339" s="15">
        <v>865.94</v>
      </c>
      <c r="D339" s="16"/>
      <c r="E339" s="16"/>
      <c r="F339" s="16"/>
      <c r="G339" s="16"/>
      <c r="H339" s="16"/>
      <c r="I339" s="16"/>
      <c r="J339" s="16">
        <v>0</v>
      </c>
      <c r="K339" s="16">
        <v>0</v>
      </c>
      <c r="L339" s="16">
        <f>ABS(K339)-ABS(J339)</f>
        <v>0</v>
      </c>
      <c r="M339" s="16">
        <v>-0.24</v>
      </c>
      <c r="N339" s="16">
        <v>-0.23</v>
      </c>
      <c r="O339" s="16">
        <f>ABS(N339)-ABS(M339)</f>
        <v>-9.9999999999999811E-3</v>
      </c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</row>
    <row r="340" spans="1:26" x14ac:dyDescent="0.3">
      <c r="A340" s="14">
        <v>1</v>
      </c>
      <c r="B340" s="14"/>
      <c r="C340" s="14"/>
      <c r="D340" s="16">
        <v>3.73</v>
      </c>
      <c r="E340" s="16">
        <v>3.76</v>
      </c>
      <c r="F340" s="16">
        <f>ABS(E340)-ABS(D340)</f>
        <v>2.9999999999999805E-2</v>
      </c>
      <c r="G340" s="16">
        <v>-0.25</v>
      </c>
      <c r="H340" s="16">
        <v>-0.24</v>
      </c>
      <c r="I340" s="16">
        <f>ABS(H340)-ABS(G340)</f>
        <v>-1.0000000000000009E-2</v>
      </c>
      <c r="J340" s="16"/>
      <c r="K340" s="16"/>
      <c r="L340" s="16"/>
      <c r="M340" s="16"/>
      <c r="N340" s="16"/>
      <c r="O340" s="16"/>
      <c r="P340" s="16">
        <v>0.64</v>
      </c>
      <c r="Q340" s="16">
        <v>0.66</v>
      </c>
      <c r="R340" s="16">
        <f t="shared" ref="R340:R345" si="58">ABS(Q340)-ABS(P340)</f>
        <v>2.0000000000000018E-2</v>
      </c>
      <c r="S340" s="16">
        <v>0.28999999999999998</v>
      </c>
      <c r="T340" s="16">
        <v>0.28000000000000003</v>
      </c>
      <c r="U340" s="16">
        <f t="shared" ref="U340:U345" si="59">ABS(T340)-ABS(S340)</f>
        <v>-9.9999999999999534E-3</v>
      </c>
      <c r="V340" s="16"/>
      <c r="W340" s="16"/>
      <c r="X340" s="16"/>
      <c r="Y340" s="16"/>
      <c r="Z340" s="16"/>
    </row>
    <row r="341" spans="1:26" x14ac:dyDescent="0.3">
      <c r="A341" s="14">
        <v>2</v>
      </c>
      <c r="B341" s="14"/>
      <c r="C341" s="14"/>
      <c r="D341" s="16">
        <v>3.97</v>
      </c>
      <c r="E341" s="16">
        <v>4</v>
      </c>
      <c r="F341" s="16">
        <f>ABS(E341)-ABS(D341)</f>
        <v>2.9999999999999805E-2</v>
      </c>
      <c r="G341" s="16">
        <v>0.28999999999999998</v>
      </c>
      <c r="H341" s="16">
        <v>0.28999999999999998</v>
      </c>
      <c r="I341" s="16">
        <f>ABS(H341)-ABS(G341)</f>
        <v>0</v>
      </c>
      <c r="J341" s="16"/>
      <c r="K341" s="16"/>
      <c r="L341" s="16"/>
      <c r="M341" s="16"/>
      <c r="N341" s="16"/>
      <c r="O341" s="16"/>
      <c r="P341" s="16">
        <v>3.72</v>
      </c>
      <c r="Q341" s="16">
        <v>3.75</v>
      </c>
      <c r="R341" s="16">
        <f t="shared" si="58"/>
        <v>2.9999999999999805E-2</v>
      </c>
      <c r="S341" s="16">
        <v>0.28999999999999998</v>
      </c>
      <c r="T341" s="16">
        <v>0.27</v>
      </c>
      <c r="U341" s="16">
        <f t="shared" si="59"/>
        <v>-1.9999999999999962E-2</v>
      </c>
      <c r="V341" s="16"/>
      <c r="W341" s="16"/>
      <c r="X341" s="16"/>
      <c r="Y341" s="16"/>
      <c r="Z341" s="16"/>
    </row>
    <row r="342" spans="1:26" x14ac:dyDescent="0.3">
      <c r="A342" s="14">
        <v>3</v>
      </c>
      <c r="B342" s="14"/>
      <c r="C342" s="14"/>
      <c r="D342" s="16">
        <v>4.09</v>
      </c>
      <c r="E342" s="16">
        <v>4.0999999999999996</v>
      </c>
      <c r="F342" s="16">
        <f>ABS(E342)-ABS(D342)</f>
        <v>9.9999999999997868E-3</v>
      </c>
      <c r="G342" s="16">
        <v>0.86</v>
      </c>
      <c r="H342" s="16">
        <v>0.87</v>
      </c>
      <c r="I342" s="16">
        <f>ABS(H342)-ABS(G342)</f>
        <v>1.0000000000000009E-2</v>
      </c>
      <c r="J342" s="16"/>
      <c r="K342" s="16"/>
      <c r="L342" s="16"/>
      <c r="M342" s="16"/>
      <c r="N342" s="16"/>
      <c r="O342" s="16"/>
      <c r="P342" s="16">
        <v>4.1900000000000004</v>
      </c>
      <c r="Q342" s="16">
        <v>4.16</v>
      </c>
      <c r="R342" s="16">
        <f t="shared" si="58"/>
        <v>-3.0000000000000249E-2</v>
      </c>
      <c r="S342" s="16">
        <v>0.28999999999999998</v>
      </c>
      <c r="T342" s="16">
        <v>0.31</v>
      </c>
      <c r="U342" s="16">
        <f t="shared" si="59"/>
        <v>2.0000000000000018E-2</v>
      </c>
      <c r="V342" s="16"/>
      <c r="W342" s="16"/>
      <c r="X342" s="16"/>
      <c r="Y342" s="16"/>
      <c r="Z342" s="16"/>
    </row>
    <row r="343" spans="1:26" x14ac:dyDescent="0.3">
      <c r="A343" s="14">
        <v>4</v>
      </c>
      <c r="B343" s="14"/>
      <c r="C343" s="14"/>
      <c r="D343" s="16">
        <v>3.73</v>
      </c>
      <c r="E343" s="16">
        <v>3.74</v>
      </c>
      <c r="F343" s="16">
        <f>ABS(E343)-ABS(D343)</f>
        <v>1.0000000000000231E-2</v>
      </c>
      <c r="G343" s="16">
        <v>0.05</v>
      </c>
      <c r="H343" s="16">
        <v>0.06</v>
      </c>
      <c r="I343" s="16">
        <f>ABS(H343)-ABS(G343)</f>
        <v>9.999999999999995E-3</v>
      </c>
      <c r="J343" s="16"/>
      <c r="K343" s="16"/>
      <c r="L343" s="16"/>
      <c r="M343" s="16"/>
      <c r="N343" s="16"/>
      <c r="O343" s="16"/>
      <c r="P343" s="16">
        <v>4.49</v>
      </c>
      <c r="Q343" s="16">
        <v>4.5199999999999996</v>
      </c>
      <c r="R343" s="16">
        <f t="shared" si="58"/>
        <v>2.9999999999999361E-2</v>
      </c>
      <c r="S343" s="16">
        <v>0.6</v>
      </c>
      <c r="T343" s="16">
        <v>0.59</v>
      </c>
      <c r="U343" s="16">
        <f t="shared" si="59"/>
        <v>-1.0000000000000009E-2</v>
      </c>
      <c r="V343" s="16"/>
      <c r="W343" s="16"/>
      <c r="X343" s="16"/>
      <c r="Y343" s="16"/>
      <c r="Z343" s="16"/>
    </row>
    <row r="344" spans="1:26" x14ac:dyDescent="0.3">
      <c r="A344" s="14">
        <v>5</v>
      </c>
      <c r="B344" s="14"/>
      <c r="C344" s="14"/>
      <c r="D344" s="16">
        <v>2.62</v>
      </c>
      <c r="E344" s="16">
        <v>2.58</v>
      </c>
      <c r="F344" s="16">
        <f>ABS(E344)-ABS(D344)</f>
        <v>-4.0000000000000036E-2</v>
      </c>
      <c r="G344" s="16">
        <v>0.05</v>
      </c>
      <c r="H344" s="16">
        <v>0.05</v>
      </c>
      <c r="I344" s="16">
        <f>ABS(H344)-ABS(G344)</f>
        <v>0</v>
      </c>
      <c r="J344" s="16"/>
      <c r="K344" s="16"/>
      <c r="L344" s="16"/>
      <c r="M344" s="16"/>
      <c r="N344" s="16"/>
      <c r="O344" s="16"/>
      <c r="P344" s="16">
        <v>3.72</v>
      </c>
      <c r="Q344" s="16">
        <v>3.69</v>
      </c>
      <c r="R344" s="16">
        <f t="shared" si="58"/>
        <v>-3.0000000000000249E-2</v>
      </c>
      <c r="S344" s="16">
        <v>0.59</v>
      </c>
      <c r="T344" s="16">
        <v>0.57999999999999996</v>
      </c>
      <c r="U344" s="16">
        <f t="shared" si="59"/>
        <v>-1.0000000000000009E-2</v>
      </c>
      <c r="V344" s="16"/>
      <c r="W344" s="16"/>
      <c r="X344" s="16"/>
      <c r="Y344" s="16"/>
      <c r="Z344" s="16"/>
    </row>
    <row r="345" spans="1:26" x14ac:dyDescent="0.3">
      <c r="A345" s="14">
        <v>6</v>
      </c>
      <c r="B345" s="14"/>
      <c r="C345" s="14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>
        <v>2.4900000000000002</v>
      </c>
      <c r="Q345" s="16">
        <v>2.5299999999999998</v>
      </c>
      <c r="R345" s="16">
        <f t="shared" si="58"/>
        <v>3.9999999999999591E-2</v>
      </c>
      <c r="S345" s="16">
        <v>0.59</v>
      </c>
      <c r="T345" s="16">
        <v>0.57999999999999996</v>
      </c>
      <c r="U345" s="16">
        <f t="shared" si="59"/>
        <v>-1.0000000000000009E-2</v>
      </c>
      <c r="V345" s="16"/>
      <c r="W345" s="16"/>
      <c r="X345" s="16"/>
      <c r="Y345" s="16"/>
      <c r="Z345" s="16"/>
    </row>
    <row r="346" spans="1:26" x14ac:dyDescent="0.3">
      <c r="A346" s="11">
        <v>0</v>
      </c>
      <c r="B346" s="11">
        <v>1.22</v>
      </c>
      <c r="C346" s="12">
        <v>880</v>
      </c>
      <c r="D346" s="13"/>
      <c r="E346" s="13"/>
      <c r="F346" s="13"/>
      <c r="G346" s="13"/>
      <c r="H346" s="13"/>
      <c r="I346" s="13"/>
      <c r="J346" s="13">
        <v>0</v>
      </c>
      <c r="K346" s="13">
        <v>0</v>
      </c>
      <c r="L346" s="13">
        <f>ABS(K346)-ABS(J346)</f>
        <v>0</v>
      </c>
      <c r="M346" s="13">
        <v>0.49</v>
      </c>
      <c r="N346" s="13">
        <v>0.49</v>
      </c>
      <c r="O346" s="13">
        <f>ABS(N346)-ABS(M346)</f>
        <v>0</v>
      </c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</row>
    <row r="347" spans="1:26" x14ac:dyDescent="0.3">
      <c r="A347" s="11">
        <v>1</v>
      </c>
      <c r="B347" s="11"/>
      <c r="C347" s="11"/>
      <c r="D347" s="13">
        <v>2.89</v>
      </c>
      <c r="E347" s="13">
        <v>2.85</v>
      </c>
      <c r="F347" s="13">
        <f>ABS(E347)-ABS(D347)</f>
        <v>-4.0000000000000036E-2</v>
      </c>
      <c r="G347" s="13">
        <v>0.45</v>
      </c>
      <c r="H347" s="13">
        <v>0.44</v>
      </c>
      <c r="I347" s="13">
        <f>ABS(H347)-ABS(G347)</f>
        <v>-1.0000000000000009E-2</v>
      </c>
      <c r="J347" s="13"/>
      <c r="K347" s="13"/>
      <c r="L347" s="13"/>
      <c r="M347" s="13"/>
      <c r="N347" s="13"/>
      <c r="O347" s="13"/>
      <c r="P347" s="13">
        <v>3.34</v>
      </c>
      <c r="Q347" s="13">
        <v>3.37</v>
      </c>
      <c r="R347" s="13">
        <f>ABS(Q347)-ABS(P347)</f>
        <v>3.0000000000000249E-2</v>
      </c>
      <c r="S347" s="13">
        <v>0.4</v>
      </c>
      <c r="T347" s="13">
        <v>0.38</v>
      </c>
      <c r="U347" s="13">
        <f>ABS(T347)-ABS(S347)</f>
        <v>-2.0000000000000018E-2</v>
      </c>
      <c r="V347" s="13"/>
      <c r="W347" s="13"/>
      <c r="X347" s="13"/>
      <c r="Y347" s="13"/>
      <c r="Z347" s="13"/>
    </row>
    <row r="348" spans="1:26" x14ac:dyDescent="0.3">
      <c r="A348" s="11">
        <v>2</v>
      </c>
      <c r="B348" s="11"/>
      <c r="C348" s="11"/>
      <c r="D348" s="13">
        <v>3.26</v>
      </c>
      <c r="E348" s="13">
        <v>3.22</v>
      </c>
      <c r="F348" s="13">
        <f>ABS(E348)-ABS(D348)</f>
        <v>-3.9999999999999591E-2</v>
      </c>
      <c r="G348" s="13">
        <v>-0.6</v>
      </c>
      <c r="H348" s="13">
        <v>-0.57999999999999996</v>
      </c>
      <c r="I348" s="13">
        <f>ABS(H348)-ABS(G348)</f>
        <v>-2.0000000000000018E-2</v>
      </c>
      <c r="J348" s="13"/>
      <c r="K348" s="13"/>
      <c r="L348" s="13"/>
      <c r="M348" s="13"/>
      <c r="N348" s="13"/>
      <c r="O348" s="13"/>
      <c r="P348" s="13">
        <v>3.88</v>
      </c>
      <c r="Q348" s="13">
        <v>3.84</v>
      </c>
      <c r="R348" s="13">
        <f>ABS(Q348)-ABS(P348)</f>
        <v>-4.0000000000000036E-2</v>
      </c>
      <c r="S348" s="13">
        <v>-0.65</v>
      </c>
      <c r="T348" s="13">
        <v>-0.65</v>
      </c>
      <c r="U348" s="13">
        <f>ABS(T348)-ABS(S348)</f>
        <v>0</v>
      </c>
      <c r="V348" s="13"/>
      <c r="W348" s="13"/>
      <c r="X348" s="13"/>
      <c r="Y348" s="13"/>
      <c r="Z348" s="13"/>
    </row>
    <row r="349" spans="1:26" x14ac:dyDescent="0.3">
      <c r="A349" s="11">
        <v>3</v>
      </c>
      <c r="B349" s="11"/>
      <c r="C349" s="11"/>
      <c r="D349" s="13">
        <v>5.51</v>
      </c>
      <c r="E349" s="13">
        <v>5.53</v>
      </c>
      <c r="F349" s="13">
        <f>ABS(E349)-ABS(D349)</f>
        <v>2.0000000000000462E-2</v>
      </c>
      <c r="G349" s="13">
        <v>-0.59</v>
      </c>
      <c r="H349" s="13">
        <v>-0.56999999999999995</v>
      </c>
      <c r="I349" s="13">
        <f>ABS(H349)-ABS(G349)</f>
        <v>-2.0000000000000018E-2</v>
      </c>
      <c r="J349" s="13"/>
      <c r="K349" s="13"/>
      <c r="L349" s="13"/>
      <c r="M349" s="13"/>
      <c r="N349" s="13"/>
      <c r="O349" s="13"/>
      <c r="P349" s="13">
        <v>5.59</v>
      </c>
      <c r="Q349" s="13">
        <v>5.57</v>
      </c>
      <c r="R349" s="13">
        <f>ABS(Q349)-ABS(P349)</f>
        <v>-1.9999999999999574E-2</v>
      </c>
      <c r="S349" s="13">
        <v>-0.64</v>
      </c>
      <c r="T349" s="13">
        <v>-0.64</v>
      </c>
      <c r="U349" s="13">
        <f>ABS(T349)-ABS(S349)</f>
        <v>0</v>
      </c>
      <c r="V349" s="13"/>
      <c r="W349" s="13"/>
      <c r="X349" s="13"/>
      <c r="Y349" s="13"/>
      <c r="Z349" s="13"/>
    </row>
    <row r="350" spans="1:26" x14ac:dyDescent="0.3">
      <c r="A350" s="11">
        <v>4</v>
      </c>
      <c r="B350" s="11"/>
      <c r="C350" s="11"/>
      <c r="D350" s="13">
        <v>5.81</v>
      </c>
      <c r="E350" s="13">
        <v>5.83</v>
      </c>
      <c r="F350" s="13">
        <f>ABS(E350)-ABS(D350)</f>
        <v>2.0000000000000462E-2</v>
      </c>
      <c r="G350" s="13">
        <v>-0.28999999999999998</v>
      </c>
      <c r="H350" s="13">
        <v>-0.31</v>
      </c>
      <c r="I350" s="13">
        <f>ABS(H350)-ABS(G350)</f>
        <v>2.0000000000000018E-2</v>
      </c>
      <c r="J350" s="13"/>
      <c r="K350" s="13"/>
      <c r="L350" s="13"/>
      <c r="M350" s="13"/>
      <c r="N350" s="13"/>
      <c r="O350" s="13"/>
      <c r="P350" s="13">
        <v>5.89</v>
      </c>
      <c r="Q350" s="13">
        <v>5.89</v>
      </c>
      <c r="R350" s="13">
        <f>ABS(Q350)-ABS(P350)</f>
        <v>0</v>
      </c>
      <c r="S350" s="13">
        <v>-0.34</v>
      </c>
      <c r="T350" s="13">
        <v>-0.33</v>
      </c>
      <c r="U350" s="13">
        <f>ABS(T350)-ABS(S350)</f>
        <v>-1.0000000000000009E-2</v>
      </c>
      <c r="V350" s="13"/>
      <c r="W350" s="13"/>
      <c r="X350" s="13"/>
      <c r="Y350" s="13"/>
      <c r="Z350" s="13"/>
    </row>
    <row r="351" spans="1:26" x14ac:dyDescent="0.3">
      <c r="A351" s="11">
        <v>5</v>
      </c>
      <c r="B351" s="11"/>
      <c r="C351" s="11"/>
      <c r="D351" s="13">
        <v>3.81</v>
      </c>
      <c r="E351" s="13">
        <v>3.85</v>
      </c>
      <c r="F351" s="13">
        <f>ABS(E351)-ABS(D351)</f>
        <v>4.0000000000000036E-2</v>
      </c>
      <c r="G351" s="13">
        <v>-0.3</v>
      </c>
      <c r="H351" s="13">
        <v>-0.28000000000000003</v>
      </c>
      <c r="I351" s="13">
        <f>ABS(H351)-ABS(G351)</f>
        <v>-1.9999999999999962E-2</v>
      </c>
      <c r="J351" s="13"/>
      <c r="K351" s="13"/>
      <c r="L351" s="13"/>
      <c r="M351" s="13"/>
      <c r="N351" s="13"/>
      <c r="O351" s="13"/>
      <c r="P351" s="13">
        <v>3.89</v>
      </c>
      <c r="Q351" s="13">
        <v>3.89</v>
      </c>
      <c r="R351" s="13">
        <f>ABS(Q351)-ABS(P351)</f>
        <v>0</v>
      </c>
      <c r="S351" s="13">
        <v>-0.35</v>
      </c>
      <c r="T351" s="13">
        <v>-0.36</v>
      </c>
      <c r="U351" s="13">
        <f>ABS(T351)-ABS(S351)</f>
        <v>1.0000000000000009E-2</v>
      </c>
      <c r="V351" s="13"/>
      <c r="W351" s="13"/>
      <c r="X351" s="13"/>
      <c r="Y351" s="13"/>
      <c r="Z351" s="13"/>
    </row>
    <row r="352" spans="1:26" x14ac:dyDescent="0.3">
      <c r="A352" s="14">
        <v>0</v>
      </c>
      <c r="B352" s="14">
        <v>2.19</v>
      </c>
      <c r="C352" s="15">
        <v>900</v>
      </c>
      <c r="D352" s="16"/>
      <c r="E352" s="16"/>
      <c r="F352" s="16"/>
      <c r="G352" s="16"/>
      <c r="H352" s="16"/>
      <c r="I352" s="16"/>
      <c r="J352" s="16">
        <v>0</v>
      </c>
      <c r="K352" s="16">
        <v>0</v>
      </c>
      <c r="L352" s="16">
        <f>ABS(K352)-ABS(J352)</f>
        <v>0</v>
      </c>
      <c r="M352" s="16">
        <v>-0.49</v>
      </c>
      <c r="N352" s="16">
        <v>-0.47</v>
      </c>
      <c r="O352" s="16">
        <f>ABS(N352)-ABS(M352)</f>
        <v>-2.0000000000000018E-2</v>
      </c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</row>
    <row r="353" spans="1:26" x14ac:dyDescent="0.3">
      <c r="A353" s="14">
        <v>1</v>
      </c>
      <c r="B353" s="14"/>
      <c r="C353" s="14"/>
      <c r="D353" s="16">
        <v>4.74</v>
      </c>
      <c r="E353" s="16">
        <v>4.71</v>
      </c>
      <c r="F353" s="16">
        <f>ABS(E353)-ABS(D353)</f>
        <v>-3.0000000000000249E-2</v>
      </c>
      <c r="G353" s="16">
        <v>-0.5</v>
      </c>
      <c r="H353" s="16">
        <v>-0.49</v>
      </c>
      <c r="I353" s="16">
        <f>ABS(H353)-ABS(G353)</f>
        <v>-1.0000000000000009E-2</v>
      </c>
      <c r="J353" s="16"/>
      <c r="K353" s="16"/>
      <c r="L353" s="16"/>
      <c r="M353" s="16"/>
      <c r="N353" s="16"/>
      <c r="O353" s="16"/>
      <c r="P353" s="16">
        <v>1.52</v>
      </c>
      <c r="Q353" s="16">
        <v>1.5</v>
      </c>
      <c r="R353" s="16">
        <f>ABS(Q353)-ABS(P353)</f>
        <v>-2.0000000000000018E-2</v>
      </c>
      <c r="S353" s="16">
        <v>0.56000000000000005</v>
      </c>
      <c r="T353" s="16">
        <v>0.56999999999999995</v>
      </c>
      <c r="U353" s="16">
        <f>ABS(T353)-ABS(S353)</f>
        <v>9.9999999999998979E-3</v>
      </c>
      <c r="V353" s="16"/>
      <c r="W353" s="16"/>
      <c r="X353" s="16"/>
      <c r="Y353" s="16"/>
      <c r="Z353" s="16"/>
    </row>
    <row r="354" spans="1:26" x14ac:dyDescent="0.3">
      <c r="A354" s="14">
        <v>2</v>
      </c>
      <c r="B354" s="14"/>
      <c r="C354" s="14"/>
      <c r="D354" s="16">
        <v>4.88</v>
      </c>
      <c r="E354" s="16">
        <v>4.8499999999999996</v>
      </c>
      <c r="F354" s="16">
        <f>ABS(E354)-ABS(D354)</f>
        <v>-3.0000000000000249E-2</v>
      </c>
      <c r="G354" s="16">
        <v>-0.34</v>
      </c>
      <c r="H354" s="16">
        <v>-0.36</v>
      </c>
      <c r="I354" s="16">
        <f>ABS(H354)-ABS(G354)</f>
        <v>1.9999999999999962E-2</v>
      </c>
      <c r="J354" s="16"/>
      <c r="K354" s="16"/>
      <c r="L354" s="16"/>
      <c r="M354" s="16"/>
      <c r="N354" s="16"/>
      <c r="O354" s="16"/>
      <c r="P354" s="16">
        <v>3.79</v>
      </c>
      <c r="Q354" s="16">
        <v>3.82</v>
      </c>
      <c r="R354" s="16">
        <f>ABS(Q354)-ABS(P354)</f>
        <v>2.9999999999999805E-2</v>
      </c>
      <c r="S354" s="16">
        <v>0.55000000000000004</v>
      </c>
      <c r="T354" s="16">
        <v>0.53</v>
      </c>
      <c r="U354" s="16">
        <f>ABS(T354)-ABS(S354)</f>
        <v>-2.0000000000000018E-2</v>
      </c>
      <c r="V354" s="16"/>
      <c r="W354" s="16"/>
      <c r="X354" s="16"/>
      <c r="Y354" s="16"/>
      <c r="Z354" s="16"/>
    </row>
    <row r="355" spans="1:26" x14ac:dyDescent="0.3">
      <c r="A355" s="14">
        <v>3</v>
      </c>
      <c r="B355" s="14"/>
      <c r="C355" s="14"/>
      <c r="D355" s="16">
        <v>5.08</v>
      </c>
      <c r="E355" s="16">
        <v>5.07</v>
      </c>
      <c r="F355" s="16">
        <f>ABS(E355)-ABS(D355)</f>
        <v>-9.9999999999997868E-3</v>
      </c>
      <c r="G355" s="16">
        <v>0.19</v>
      </c>
      <c r="H355" s="16">
        <v>0.2</v>
      </c>
      <c r="I355" s="16">
        <f>ABS(H355)-ABS(G355)</f>
        <v>1.0000000000000009E-2</v>
      </c>
      <c r="J355" s="16"/>
      <c r="K355" s="16"/>
      <c r="L355" s="16"/>
      <c r="M355" s="16"/>
      <c r="N355" s="16"/>
      <c r="O355" s="16"/>
      <c r="P355" s="16">
        <v>4.09</v>
      </c>
      <c r="Q355" s="16">
        <v>4.12</v>
      </c>
      <c r="R355" s="16">
        <f>ABS(Q355)-ABS(P355)</f>
        <v>3.0000000000000249E-2</v>
      </c>
      <c r="S355" s="16">
        <v>0.85</v>
      </c>
      <c r="T355" s="16">
        <v>0.85</v>
      </c>
      <c r="U355" s="16">
        <f>ABS(T355)-ABS(S355)</f>
        <v>0</v>
      </c>
      <c r="V355" s="16"/>
      <c r="W355" s="16"/>
      <c r="X355" s="16"/>
      <c r="Y355" s="16"/>
      <c r="Z355" s="16"/>
    </row>
    <row r="356" spans="1:26" x14ac:dyDescent="0.3">
      <c r="A356" s="14">
        <v>4</v>
      </c>
      <c r="B356" s="14"/>
      <c r="C356" s="14"/>
      <c r="D356" s="16">
        <v>4.74</v>
      </c>
      <c r="E356" s="16">
        <v>4.7699999999999996</v>
      </c>
      <c r="F356" s="16">
        <f>ABS(E356)-ABS(D356)</f>
        <v>2.9999999999999361E-2</v>
      </c>
      <c r="G356" s="16">
        <v>-0.2</v>
      </c>
      <c r="H356" s="16">
        <v>-0.2</v>
      </c>
      <c r="I356" s="16">
        <f>ABS(H356)-ABS(G356)</f>
        <v>0</v>
      </c>
      <c r="J356" s="16"/>
      <c r="K356" s="16"/>
      <c r="L356" s="16"/>
      <c r="M356" s="16"/>
      <c r="N356" s="16"/>
      <c r="O356" s="16"/>
      <c r="P356" s="16">
        <v>2.09</v>
      </c>
      <c r="Q356" s="16">
        <v>2.06</v>
      </c>
      <c r="R356" s="16">
        <f>ABS(Q356)-ABS(P356)</f>
        <v>-2.9999999999999805E-2</v>
      </c>
      <c r="S356" s="16">
        <v>0.86</v>
      </c>
      <c r="T356" s="16">
        <v>0.86</v>
      </c>
      <c r="U356" s="16">
        <f>ABS(T356)-ABS(S356)</f>
        <v>0</v>
      </c>
      <c r="V356" s="16"/>
      <c r="W356" s="16"/>
      <c r="X356" s="16"/>
      <c r="Y356" s="16"/>
      <c r="Z356" s="16"/>
    </row>
    <row r="357" spans="1:26" x14ac:dyDescent="0.3">
      <c r="A357" s="14">
        <v>5</v>
      </c>
      <c r="B357" s="14"/>
      <c r="C357" s="14"/>
      <c r="D357" s="16">
        <v>3.26</v>
      </c>
      <c r="E357" s="16">
        <v>3.24</v>
      </c>
      <c r="F357" s="16">
        <f>ABS(E357)-ABS(D357)</f>
        <v>-1.9999999999999574E-2</v>
      </c>
      <c r="G357" s="16">
        <v>-0.2</v>
      </c>
      <c r="H357" s="16">
        <v>-0.18</v>
      </c>
      <c r="I357" s="16">
        <f>ABS(H357)-ABS(G357)</f>
        <v>-2.0000000000000018E-2</v>
      </c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</row>
    <row r="358" spans="1:26" x14ac:dyDescent="0.3">
      <c r="A358" s="11">
        <v>0</v>
      </c>
      <c r="B358" s="11">
        <v>1.1200000000000001</v>
      </c>
      <c r="C358" s="12">
        <v>920</v>
      </c>
      <c r="D358" s="13"/>
      <c r="E358" s="13"/>
      <c r="F358" s="13"/>
      <c r="G358" s="13"/>
      <c r="H358" s="13"/>
      <c r="I358" s="13"/>
      <c r="J358" s="13">
        <v>0</v>
      </c>
      <c r="K358" s="13">
        <v>0</v>
      </c>
      <c r="L358" s="13">
        <f>ABS(K358)-ABS(J358)</f>
        <v>0</v>
      </c>
      <c r="M358" s="13">
        <v>0.59</v>
      </c>
      <c r="N358" s="13">
        <v>0.56999999999999995</v>
      </c>
      <c r="O358" s="13">
        <f>ABS(N358)-ABS(M358)</f>
        <v>-2.0000000000000018E-2</v>
      </c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</row>
    <row r="359" spans="1:26" x14ac:dyDescent="0.3">
      <c r="A359" s="11">
        <v>1</v>
      </c>
      <c r="B359" s="11"/>
      <c r="C359" s="11"/>
      <c r="D359" s="13">
        <v>3.28</v>
      </c>
      <c r="E359" s="13">
        <v>3.25</v>
      </c>
      <c r="F359" s="13">
        <f>ABS(E359)-ABS(D359)</f>
        <v>-2.9999999999999805E-2</v>
      </c>
      <c r="G359" s="13">
        <v>0.56000000000000005</v>
      </c>
      <c r="H359" s="13">
        <v>0.55000000000000004</v>
      </c>
      <c r="I359" s="13">
        <f>ABS(H359)-ABS(G359)</f>
        <v>-1.0000000000000009E-2</v>
      </c>
      <c r="J359" s="13"/>
      <c r="K359" s="13"/>
      <c r="L359" s="13"/>
      <c r="M359" s="13"/>
      <c r="N359" s="13"/>
      <c r="O359" s="13"/>
      <c r="P359" s="13">
        <v>0.77</v>
      </c>
      <c r="Q359" s="13">
        <v>0.74</v>
      </c>
      <c r="R359" s="13">
        <f t="shared" ref="R359:R364" si="60">ABS(Q359)-ABS(P359)</f>
        <v>-3.0000000000000027E-2</v>
      </c>
      <c r="S359" s="13">
        <v>-0.51</v>
      </c>
      <c r="T359" s="13">
        <v>-0.51</v>
      </c>
      <c r="U359" s="13">
        <f t="shared" ref="U359:U364" si="61">ABS(T359)-ABS(S359)</f>
        <v>0</v>
      </c>
      <c r="V359" s="13"/>
      <c r="W359" s="13"/>
      <c r="X359" s="13"/>
      <c r="Y359" s="13"/>
      <c r="Z359" s="13"/>
    </row>
    <row r="360" spans="1:26" x14ac:dyDescent="0.3">
      <c r="A360" s="11">
        <v>2</v>
      </c>
      <c r="B360" s="11"/>
      <c r="C360" s="11"/>
      <c r="D360" s="13">
        <v>3.8</v>
      </c>
      <c r="E360" s="13">
        <v>3.81</v>
      </c>
      <c r="F360" s="13">
        <f>ABS(E360)-ABS(D360)</f>
        <v>1.0000000000000231E-2</v>
      </c>
      <c r="G360" s="13">
        <v>0.56000000000000005</v>
      </c>
      <c r="H360" s="13">
        <v>0.54</v>
      </c>
      <c r="I360" s="13">
        <f>ABS(H360)-ABS(G360)</f>
        <v>-2.0000000000000018E-2</v>
      </c>
      <c r="J360" s="13"/>
      <c r="K360" s="13"/>
      <c r="L360" s="13"/>
      <c r="M360" s="13"/>
      <c r="N360" s="13"/>
      <c r="O360" s="13"/>
      <c r="P360" s="13">
        <v>3.73</v>
      </c>
      <c r="Q360" s="13">
        <v>3.73</v>
      </c>
      <c r="R360" s="13">
        <f t="shared" si="60"/>
        <v>0</v>
      </c>
      <c r="S360" s="13">
        <v>-0.52</v>
      </c>
      <c r="T360" s="13">
        <v>-0.52</v>
      </c>
      <c r="U360" s="13">
        <f t="shared" si="61"/>
        <v>0</v>
      </c>
      <c r="V360" s="13"/>
      <c r="W360" s="13"/>
      <c r="X360" s="13"/>
      <c r="Y360" s="13"/>
      <c r="Z360" s="13"/>
    </row>
    <row r="361" spans="1:26" x14ac:dyDescent="0.3">
      <c r="A361" s="11">
        <v>3</v>
      </c>
      <c r="B361" s="11"/>
      <c r="C361" s="11"/>
      <c r="D361" s="13">
        <v>4.0999999999999996</v>
      </c>
      <c r="E361" s="13">
        <v>4.1100000000000003</v>
      </c>
      <c r="F361" s="13">
        <f>ABS(E361)-ABS(D361)</f>
        <v>1.0000000000000675E-2</v>
      </c>
      <c r="G361" s="13">
        <v>0.86</v>
      </c>
      <c r="H361" s="13">
        <v>0.86</v>
      </c>
      <c r="I361" s="13">
        <f>ABS(H361)-ABS(G361)</f>
        <v>0</v>
      </c>
      <c r="J361" s="13"/>
      <c r="K361" s="13"/>
      <c r="L361" s="13"/>
      <c r="M361" s="13"/>
      <c r="N361" s="13"/>
      <c r="O361" s="13"/>
      <c r="P361" s="13">
        <v>5.41</v>
      </c>
      <c r="Q361" s="13">
        <v>5.44</v>
      </c>
      <c r="R361" s="13">
        <f t="shared" si="60"/>
        <v>3.0000000000000249E-2</v>
      </c>
      <c r="S361" s="13">
        <v>-0.52</v>
      </c>
      <c r="T361" s="13">
        <v>-0.54</v>
      </c>
      <c r="U361" s="13">
        <f t="shared" si="61"/>
        <v>2.0000000000000018E-2</v>
      </c>
      <c r="V361" s="13"/>
      <c r="W361" s="13"/>
      <c r="X361" s="13"/>
      <c r="Y361" s="13"/>
      <c r="Z361" s="13"/>
    </row>
    <row r="362" spans="1:26" x14ac:dyDescent="0.3">
      <c r="A362" s="11">
        <v>4</v>
      </c>
      <c r="B362" s="11"/>
      <c r="C362" s="11"/>
      <c r="D362" s="13">
        <v>3.28</v>
      </c>
      <c r="E362" s="13">
        <v>3.32</v>
      </c>
      <c r="F362" s="13">
        <f>ABS(E362)-ABS(D362)</f>
        <v>4.0000000000000036E-2</v>
      </c>
      <c r="G362" s="13">
        <v>0.86</v>
      </c>
      <c r="H362" s="13">
        <v>0.88</v>
      </c>
      <c r="I362" s="13">
        <f>ABS(H362)-ABS(G362)</f>
        <v>2.0000000000000018E-2</v>
      </c>
      <c r="J362" s="13"/>
      <c r="K362" s="13"/>
      <c r="L362" s="13"/>
      <c r="M362" s="13"/>
      <c r="N362" s="13"/>
      <c r="O362" s="13"/>
      <c r="P362" s="13">
        <v>5.71</v>
      </c>
      <c r="Q362" s="13">
        <v>5.7</v>
      </c>
      <c r="R362" s="13">
        <f t="shared" si="60"/>
        <v>-9.9999999999997868E-3</v>
      </c>
      <c r="S362" s="13">
        <v>-0.22</v>
      </c>
      <c r="T362" s="13">
        <v>-0.24</v>
      </c>
      <c r="U362" s="13">
        <f t="shared" si="61"/>
        <v>1.999999999999999E-2</v>
      </c>
      <c r="V362" s="13"/>
      <c r="W362" s="13"/>
      <c r="X362" s="13"/>
      <c r="Y362" s="13"/>
      <c r="Z362" s="13"/>
    </row>
    <row r="363" spans="1:26" x14ac:dyDescent="0.3">
      <c r="A363" s="11">
        <v>5</v>
      </c>
      <c r="B363" s="11"/>
      <c r="C363" s="11"/>
      <c r="D363" s="13">
        <v>2.1</v>
      </c>
      <c r="E363" s="13">
        <v>2.1</v>
      </c>
      <c r="F363" s="13">
        <f>ABS(E363)-ABS(D363)</f>
        <v>0</v>
      </c>
      <c r="G363" s="13">
        <v>0.87</v>
      </c>
      <c r="H363" s="13">
        <v>0.87</v>
      </c>
      <c r="I363" s="13">
        <f>ABS(H363)-ABS(G363)</f>
        <v>0</v>
      </c>
      <c r="J363" s="13"/>
      <c r="K363" s="13"/>
      <c r="L363" s="13"/>
      <c r="M363" s="13"/>
      <c r="N363" s="13"/>
      <c r="O363" s="13"/>
      <c r="P363" s="13">
        <v>3.73</v>
      </c>
      <c r="Q363" s="13">
        <v>3.71</v>
      </c>
      <c r="R363" s="13">
        <f t="shared" si="60"/>
        <v>-2.0000000000000018E-2</v>
      </c>
      <c r="S363" s="13">
        <v>-0.22</v>
      </c>
      <c r="T363" s="13">
        <v>-0.22</v>
      </c>
      <c r="U363" s="13">
        <f t="shared" si="61"/>
        <v>0</v>
      </c>
      <c r="V363" s="13"/>
      <c r="W363" s="13"/>
      <c r="X363" s="13"/>
      <c r="Y363" s="13"/>
      <c r="Z363" s="13"/>
    </row>
    <row r="364" spans="1:26" x14ac:dyDescent="0.3">
      <c r="A364" s="11">
        <v>6</v>
      </c>
      <c r="B364" s="11"/>
      <c r="C364" s="11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>
        <v>3.71</v>
      </c>
      <c r="Q364" s="13">
        <v>3.71</v>
      </c>
      <c r="R364" s="13">
        <f t="shared" si="60"/>
        <v>0</v>
      </c>
      <c r="S364" s="13">
        <v>-0.22</v>
      </c>
      <c r="T364" s="13">
        <v>-0.22</v>
      </c>
      <c r="U364" s="13">
        <f t="shared" si="61"/>
        <v>0</v>
      </c>
      <c r="V364" s="13"/>
      <c r="W364" s="13"/>
      <c r="X364" s="13"/>
      <c r="Y364" s="13"/>
      <c r="Z364" s="13"/>
    </row>
    <row r="365" spans="1:26" x14ac:dyDescent="0.3">
      <c r="A365" s="14">
        <v>0</v>
      </c>
      <c r="B365" s="14">
        <v>1.1599999999999999</v>
      </c>
      <c r="C365" s="15">
        <v>940</v>
      </c>
      <c r="D365" s="16"/>
      <c r="E365" s="16"/>
      <c r="F365" s="16"/>
      <c r="G365" s="16"/>
      <c r="H365" s="16"/>
      <c r="I365" s="16"/>
      <c r="J365" s="16">
        <v>0</v>
      </c>
      <c r="K365" s="16">
        <v>0</v>
      </c>
      <c r="L365" s="16">
        <f>ABS(K365)-ABS(J365)</f>
        <v>0</v>
      </c>
      <c r="M365" s="16">
        <v>0.57999999999999996</v>
      </c>
      <c r="N365" s="16">
        <v>0.59</v>
      </c>
      <c r="O365" s="16">
        <f>ABS(N365)-ABS(M365)</f>
        <v>1.0000000000000009E-2</v>
      </c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</row>
    <row r="366" spans="1:26" x14ac:dyDescent="0.3">
      <c r="A366" s="14">
        <v>1</v>
      </c>
      <c r="B366" s="14"/>
      <c r="C366" s="14"/>
      <c r="D366" s="16">
        <v>2.14</v>
      </c>
      <c r="E366" s="16">
        <v>2.14</v>
      </c>
      <c r="F366" s="16">
        <f>ABS(E366)-ABS(D366)</f>
        <v>0</v>
      </c>
      <c r="G366" s="16">
        <v>-0.46</v>
      </c>
      <c r="H366" s="16">
        <v>-0.45</v>
      </c>
      <c r="I366" s="16">
        <f>ABS(H366)-ABS(G366)</f>
        <v>-1.0000000000000009E-2</v>
      </c>
      <c r="J366" s="16"/>
      <c r="K366" s="16"/>
      <c r="L366" s="16"/>
      <c r="M366" s="16"/>
      <c r="N366" s="16"/>
      <c r="O366" s="16"/>
      <c r="P366" s="16">
        <v>3.74</v>
      </c>
      <c r="Q366" s="16">
        <v>3.7</v>
      </c>
      <c r="R366" s="16">
        <f>ABS(Q366)-ABS(P366)</f>
        <v>-4.0000000000000036E-2</v>
      </c>
      <c r="S366" s="16">
        <v>0.62</v>
      </c>
      <c r="T366" s="16">
        <v>0.62</v>
      </c>
      <c r="U366" s="16">
        <f>ABS(T366)-ABS(S366)</f>
        <v>0</v>
      </c>
      <c r="V366" s="16"/>
      <c r="W366" s="16"/>
      <c r="X366" s="16"/>
      <c r="Y366" s="16"/>
      <c r="Z366" s="16"/>
    </row>
    <row r="367" spans="1:26" x14ac:dyDescent="0.3">
      <c r="A367" s="14">
        <v>2</v>
      </c>
      <c r="B367" s="14"/>
      <c r="C367" s="14"/>
      <c r="D367" s="16">
        <v>5.3</v>
      </c>
      <c r="E367" s="16">
        <v>5.31</v>
      </c>
      <c r="F367" s="16">
        <f>ABS(E367)-ABS(D367)</f>
        <v>9.9999999999997868E-3</v>
      </c>
      <c r="G367" s="16">
        <v>-0.42</v>
      </c>
      <c r="H367" s="16">
        <v>-0.43</v>
      </c>
      <c r="I367" s="16">
        <f>ABS(H367)-ABS(G367)</f>
        <v>1.0000000000000009E-2</v>
      </c>
      <c r="J367" s="16"/>
      <c r="K367" s="16"/>
      <c r="L367" s="16"/>
      <c r="M367" s="16"/>
      <c r="N367" s="16"/>
      <c r="O367" s="16"/>
      <c r="P367" s="16">
        <v>4.04</v>
      </c>
      <c r="Q367" s="16">
        <v>4.03</v>
      </c>
      <c r="R367" s="16">
        <f>ABS(Q367)-ABS(P367)</f>
        <v>-9.9999999999997868E-3</v>
      </c>
      <c r="S367" s="16">
        <v>0.92</v>
      </c>
      <c r="T367" s="16">
        <v>0.9</v>
      </c>
      <c r="U367" s="16">
        <f>ABS(T367)-ABS(S367)</f>
        <v>-2.0000000000000018E-2</v>
      </c>
      <c r="V367" s="16"/>
      <c r="W367" s="16"/>
      <c r="X367" s="16"/>
      <c r="Y367" s="16"/>
      <c r="Z367" s="16"/>
    </row>
    <row r="368" spans="1:26" x14ac:dyDescent="0.3">
      <c r="A368" s="14">
        <v>3</v>
      </c>
      <c r="B368" s="14"/>
      <c r="C368" s="14"/>
      <c r="D368" s="16">
        <v>5.6</v>
      </c>
      <c r="E368" s="16">
        <v>5.63</v>
      </c>
      <c r="F368" s="16">
        <f>ABS(E368)-ABS(D368)</f>
        <v>3.0000000000000249E-2</v>
      </c>
      <c r="G368" s="16">
        <v>-0.12</v>
      </c>
      <c r="H368" s="16">
        <v>-0.12</v>
      </c>
      <c r="I368" s="16">
        <f>ABS(H368)-ABS(G368)</f>
        <v>0</v>
      </c>
      <c r="J368" s="16"/>
      <c r="K368" s="16"/>
      <c r="L368" s="16"/>
      <c r="M368" s="16"/>
      <c r="N368" s="16"/>
      <c r="O368" s="16"/>
      <c r="P368" s="16">
        <v>2.04</v>
      </c>
      <c r="Q368" s="16">
        <v>2.04</v>
      </c>
      <c r="R368" s="16">
        <f>ABS(Q368)-ABS(P368)</f>
        <v>0</v>
      </c>
      <c r="S368" s="16">
        <v>0.9</v>
      </c>
      <c r="T368" s="16">
        <v>0.91</v>
      </c>
      <c r="U368" s="16">
        <f>ABS(T368)-ABS(S368)</f>
        <v>1.0000000000000009E-2</v>
      </c>
      <c r="V368" s="16"/>
      <c r="W368" s="16"/>
      <c r="X368" s="16"/>
      <c r="Y368" s="16"/>
      <c r="Z368" s="16"/>
    </row>
    <row r="369" spans="1:26" x14ac:dyDescent="0.3">
      <c r="A369" s="14">
        <v>4</v>
      </c>
      <c r="B369" s="14"/>
      <c r="C369" s="14"/>
      <c r="D369" s="16">
        <v>3.6</v>
      </c>
      <c r="E369" s="16">
        <v>3.58</v>
      </c>
      <c r="F369" s="16">
        <f>ABS(E369)-ABS(D369)</f>
        <v>-2.0000000000000018E-2</v>
      </c>
      <c r="G369" s="16">
        <v>-0.14000000000000001</v>
      </c>
      <c r="H369" s="16">
        <v>-0.12</v>
      </c>
      <c r="I369" s="16">
        <f>ABS(H369)-ABS(G369)</f>
        <v>-2.0000000000000018E-2</v>
      </c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</row>
    <row r="370" spans="1:26" x14ac:dyDescent="0.3">
      <c r="A370" s="11">
        <v>0</v>
      </c>
      <c r="B370" s="11">
        <v>2.2599999999999998</v>
      </c>
      <c r="C370" s="12">
        <v>960</v>
      </c>
      <c r="D370" s="13"/>
      <c r="E370" s="13"/>
      <c r="F370" s="13"/>
      <c r="G370" s="13"/>
      <c r="H370" s="13"/>
      <c r="I370" s="13"/>
      <c r="J370" s="13">
        <v>0</v>
      </c>
      <c r="K370" s="13">
        <v>0</v>
      </c>
      <c r="L370" s="13">
        <f>ABS(K370)-ABS(J370)</f>
        <v>0</v>
      </c>
      <c r="M370" s="13">
        <v>-0.49</v>
      </c>
      <c r="N370" s="13">
        <v>-0.48</v>
      </c>
      <c r="O370" s="13">
        <f>ABS(N370)-ABS(M370)</f>
        <v>-1.0000000000000009E-2</v>
      </c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</row>
    <row r="371" spans="1:26" x14ac:dyDescent="0.3">
      <c r="A371" s="11">
        <v>1</v>
      </c>
      <c r="B371" s="11"/>
      <c r="C371" s="11"/>
      <c r="D371" s="13">
        <v>3.61</v>
      </c>
      <c r="E371" s="13">
        <v>3.58</v>
      </c>
      <c r="F371" s="13">
        <f t="shared" ref="F371:F376" si="62">ABS(E371)-ABS(D371)</f>
        <v>-2.9999999999999805E-2</v>
      </c>
      <c r="G371" s="13">
        <v>-0.47</v>
      </c>
      <c r="H371" s="13">
        <v>-0.47</v>
      </c>
      <c r="I371" s="13">
        <f t="shared" ref="I371:I376" si="63">ABS(H371)-ABS(G371)</f>
        <v>0</v>
      </c>
      <c r="J371" s="13"/>
      <c r="K371" s="13"/>
      <c r="L371" s="13"/>
      <c r="M371" s="13"/>
      <c r="N371" s="13"/>
      <c r="O371" s="13"/>
      <c r="P371" s="13">
        <v>1.18</v>
      </c>
      <c r="Q371" s="13">
        <v>1.18</v>
      </c>
      <c r="R371" s="13">
        <f>ABS(Q371)-ABS(P371)</f>
        <v>0</v>
      </c>
      <c r="S371" s="13">
        <v>0.96</v>
      </c>
      <c r="T371" s="13">
        <v>0.98</v>
      </c>
      <c r="U371" s="13">
        <f>ABS(T371)-ABS(S371)</f>
        <v>2.0000000000000018E-2</v>
      </c>
      <c r="V371" s="13"/>
      <c r="W371" s="13"/>
      <c r="X371" s="13"/>
      <c r="Y371" s="13"/>
      <c r="Z371" s="13"/>
    </row>
    <row r="372" spans="1:26" x14ac:dyDescent="0.3">
      <c r="A372" s="11">
        <v>2</v>
      </c>
      <c r="B372" s="11"/>
      <c r="C372" s="11"/>
      <c r="D372" s="13">
        <v>3.92</v>
      </c>
      <c r="E372" s="13">
        <v>3.93</v>
      </c>
      <c r="F372" s="13">
        <f t="shared" si="62"/>
        <v>1.0000000000000231E-2</v>
      </c>
      <c r="G372" s="13">
        <v>0.39</v>
      </c>
      <c r="H372" s="13">
        <v>0.39</v>
      </c>
      <c r="I372" s="13">
        <f t="shared" si="63"/>
        <v>0</v>
      </c>
      <c r="J372" s="13"/>
      <c r="K372" s="13"/>
      <c r="L372" s="13"/>
      <c r="M372" s="13"/>
      <c r="N372" s="13"/>
      <c r="O372" s="13"/>
      <c r="P372" s="13">
        <v>3.28</v>
      </c>
      <c r="Q372" s="13">
        <v>3.26</v>
      </c>
      <c r="R372" s="13">
        <f>ABS(Q372)-ABS(P372)</f>
        <v>-2.0000000000000018E-2</v>
      </c>
      <c r="S372" s="13">
        <v>0.96</v>
      </c>
      <c r="T372" s="13">
        <v>0.97</v>
      </c>
      <c r="U372" s="13">
        <f>ABS(T372)-ABS(S372)</f>
        <v>1.0000000000000009E-2</v>
      </c>
      <c r="V372" s="13"/>
      <c r="W372" s="13"/>
      <c r="X372" s="13"/>
      <c r="Y372" s="13"/>
      <c r="Z372" s="13"/>
    </row>
    <row r="373" spans="1:26" x14ac:dyDescent="0.3">
      <c r="A373" s="11">
        <v>3</v>
      </c>
      <c r="B373" s="11"/>
      <c r="C373" s="11"/>
      <c r="D373" s="13">
        <v>4.04</v>
      </c>
      <c r="E373" s="13">
        <v>4.03</v>
      </c>
      <c r="F373" s="13">
        <f t="shared" si="62"/>
        <v>-9.9999999999997868E-3</v>
      </c>
      <c r="G373" s="13">
        <v>0.95</v>
      </c>
      <c r="H373" s="13">
        <v>0.97</v>
      </c>
      <c r="I373" s="13">
        <f t="shared" si="63"/>
        <v>2.0000000000000018E-2</v>
      </c>
      <c r="J373" s="13"/>
      <c r="K373" s="13"/>
      <c r="L373" s="13"/>
      <c r="M373" s="13"/>
      <c r="N373" s="13"/>
      <c r="O373" s="13"/>
      <c r="P373" s="13">
        <v>3.58</v>
      </c>
      <c r="Q373" s="13">
        <v>3.62</v>
      </c>
      <c r="R373" s="13">
        <f>ABS(Q373)-ABS(P373)</f>
        <v>4.0000000000000036E-2</v>
      </c>
      <c r="S373" s="13">
        <v>1.26</v>
      </c>
      <c r="T373" s="13">
        <v>1.25</v>
      </c>
      <c r="U373" s="13">
        <f>ABS(T373)-ABS(S373)</f>
        <v>-1.0000000000000009E-2</v>
      </c>
      <c r="V373" s="13"/>
      <c r="W373" s="13"/>
      <c r="X373" s="13"/>
      <c r="Y373" s="13"/>
      <c r="Z373" s="13"/>
    </row>
    <row r="374" spans="1:26" x14ac:dyDescent="0.3">
      <c r="A374" s="11">
        <v>4</v>
      </c>
      <c r="B374" s="11"/>
      <c r="C374" s="11"/>
      <c r="D374" s="13">
        <v>4.0199999999999996</v>
      </c>
      <c r="E374" s="13">
        <v>4.04</v>
      </c>
      <c r="F374" s="13">
        <f t="shared" si="62"/>
        <v>2.0000000000000462E-2</v>
      </c>
      <c r="G374" s="13">
        <v>0.95</v>
      </c>
      <c r="H374" s="13">
        <v>0.96</v>
      </c>
      <c r="I374" s="13">
        <f t="shared" si="63"/>
        <v>1.0000000000000009E-2</v>
      </c>
      <c r="J374" s="13"/>
      <c r="K374" s="13"/>
      <c r="L374" s="13"/>
      <c r="M374" s="13"/>
      <c r="N374" s="13"/>
      <c r="O374" s="13"/>
      <c r="P374" s="13">
        <v>1.58</v>
      </c>
      <c r="Q374" s="13">
        <v>1.57</v>
      </c>
      <c r="R374" s="13">
        <f>ABS(Q374)-ABS(P374)</f>
        <v>-1.0000000000000009E-2</v>
      </c>
      <c r="S374" s="13">
        <v>1.26</v>
      </c>
      <c r="T374" s="13">
        <v>1.24</v>
      </c>
      <c r="U374" s="13">
        <f>ABS(T374)-ABS(S374)</f>
        <v>-2.0000000000000018E-2</v>
      </c>
      <c r="V374" s="13"/>
      <c r="W374" s="13"/>
      <c r="X374" s="13"/>
      <c r="Y374" s="13"/>
      <c r="Z374" s="13"/>
    </row>
    <row r="375" spans="1:26" x14ac:dyDescent="0.3">
      <c r="A375" s="11">
        <v>5</v>
      </c>
      <c r="B375" s="11"/>
      <c r="C375" s="11"/>
      <c r="D375" s="13">
        <v>3.61</v>
      </c>
      <c r="E375" s="13">
        <v>3.64</v>
      </c>
      <c r="F375" s="13">
        <f t="shared" si="62"/>
        <v>3.0000000000000249E-2</v>
      </c>
      <c r="G375" s="13">
        <v>-0.17</v>
      </c>
      <c r="H375" s="13">
        <v>-0.17</v>
      </c>
      <c r="I375" s="13">
        <f t="shared" si="63"/>
        <v>0</v>
      </c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</row>
    <row r="376" spans="1:26" x14ac:dyDescent="0.3">
      <c r="A376" s="11">
        <v>6</v>
      </c>
      <c r="B376" s="11"/>
      <c r="C376" s="11"/>
      <c r="D376" s="13">
        <v>2.82</v>
      </c>
      <c r="E376" s="13">
        <v>2.81</v>
      </c>
      <c r="F376" s="13">
        <f t="shared" si="62"/>
        <v>-9.9999999999997868E-3</v>
      </c>
      <c r="G376" s="13">
        <v>-0.17</v>
      </c>
      <c r="H376" s="13">
        <v>-0.17</v>
      </c>
      <c r="I376" s="13">
        <f t="shared" si="63"/>
        <v>0</v>
      </c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</row>
    <row r="377" spans="1:26" x14ac:dyDescent="0.3">
      <c r="A377" s="14">
        <v>0</v>
      </c>
      <c r="B377" s="14">
        <v>1.1000000000000001</v>
      </c>
      <c r="C377" s="15">
        <v>980</v>
      </c>
      <c r="D377" s="16"/>
      <c r="E377" s="16"/>
      <c r="F377" s="16"/>
      <c r="G377" s="16"/>
      <c r="H377" s="16"/>
      <c r="I377" s="16"/>
      <c r="J377" s="16">
        <v>0</v>
      </c>
      <c r="K377" s="16">
        <v>0</v>
      </c>
      <c r="L377" s="16">
        <f>ABS(K377)-ABS(J377)</f>
        <v>0</v>
      </c>
      <c r="M377" s="16">
        <v>0.7</v>
      </c>
      <c r="N377" s="16">
        <v>0.69</v>
      </c>
      <c r="O377" s="16">
        <f>ABS(N377)-ABS(M377)</f>
        <v>-1.0000000000000009E-2</v>
      </c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</row>
    <row r="378" spans="1:26" x14ac:dyDescent="0.3">
      <c r="A378" s="14">
        <v>1</v>
      </c>
      <c r="B378" s="14"/>
      <c r="C378" s="14"/>
      <c r="D378" s="16">
        <v>3.47</v>
      </c>
      <c r="E378" s="16">
        <v>3.49</v>
      </c>
      <c r="F378" s="16">
        <f t="shared" ref="F378:F383" si="64">ABS(E378)-ABS(D378)</f>
        <v>2.0000000000000018E-2</v>
      </c>
      <c r="G378" s="16">
        <v>0.48</v>
      </c>
      <c r="H378" s="16">
        <v>0.46</v>
      </c>
      <c r="I378" s="16">
        <f t="shared" ref="I378:I383" si="65">ABS(H378)-ABS(G378)</f>
        <v>-1.9999999999999962E-2</v>
      </c>
      <c r="J378" s="16"/>
      <c r="K378" s="16"/>
      <c r="L378" s="16"/>
      <c r="M378" s="16"/>
      <c r="N378" s="16"/>
      <c r="O378" s="16"/>
      <c r="P378" s="16">
        <v>2.94</v>
      </c>
      <c r="Q378" s="16">
        <v>2.96</v>
      </c>
      <c r="R378" s="16">
        <f>ABS(Q378)-ABS(P378)</f>
        <v>2.0000000000000018E-2</v>
      </c>
      <c r="S378" s="16">
        <v>0.7</v>
      </c>
      <c r="T378" s="16">
        <v>0.68</v>
      </c>
      <c r="U378" s="16">
        <f>ABS(T378)-ABS(S378)</f>
        <v>-1.9999999999999907E-2</v>
      </c>
      <c r="V378" s="16"/>
      <c r="W378" s="16"/>
      <c r="X378" s="16"/>
      <c r="Y378" s="16"/>
      <c r="Z378" s="16"/>
    </row>
    <row r="379" spans="1:26" x14ac:dyDescent="0.3">
      <c r="A379" s="14">
        <v>2</v>
      </c>
      <c r="B379" s="14"/>
      <c r="C379" s="14"/>
      <c r="D379" s="16">
        <v>4.92</v>
      </c>
      <c r="E379" s="16">
        <v>4.9000000000000004</v>
      </c>
      <c r="F379" s="16">
        <f t="shared" si="64"/>
        <v>-1.9999999999999574E-2</v>
      </c>
      <c r="G379" s="16">
        <v>-0.79</v>
      </c>
      <c r="H379" s="16">
        <v>-0.8</v>
      </c>
      <c r="I379" s="16">
        <f t="shared" si="65"/>
        <v>1.0000000000000009E-2</v>
      </c>
      <c r="J379" s="16"/>
      <c r="K379" s="16"/>
      <c r="L379" s="16"/>
      <c r="M379" s="16"/>
      <c r="N379" s="16"/>
      <c r="O379" s="16"/>
      <c r="P379" s="16">
        <v>3.72</v>
      </c>
      <c r="Q379" s="16">
        <v>3.68</v>
      </c>
      <c r="R379" s="16">
        <f>ABS(Q379)-ABS(P379)</f>
        <v>-4.0000000000000036E-2</v>
      </c>
      <c r="S379" s="16">
        <v>0.7</v>
      </c>
      <c r="T379" s="16">
        <v>0.69</v>
      </c>
      <c r="U379" s="16">
        <f>ABS(T379)-ABS(S379)</f>
        <v>-1.0000000000000009E-2</v>
      </c>
      <c r="V379" s="16"/>
      <c r="W379" s="16"/>
      <c r="X379" s="16"/>
      <c r="Y379" s="16"/>
      <c r="Z379" s="16"/>
    </row>
    <row r="380" spans="1:26" x14ac:dyDescent="0.3">
      <c r="A380" s="14">
        <v>3</v>
      </c>
      <c r="B380" s="14"/>
      <c r="C380" s="14"/>
      <c r="D380" s="16">
        <v>5.92</v>
      </c>
      <c r="E380" s="16">
        <v>5.95</v>
      </c>
      <c r="F380" s="16">
        <f t="shared" si="64"/>
        <v>3.0000000000000249E-2</v>
      </c>
      <c r="G380" s="16">
        <v>-0.78</v>
      </c>
      <c r="H380" s="16">
        <v>-0.76</v>
      </c>
      <c r="I380" s="16">
        <f t="shared" si="65"/>
        <v>-2.0000000000000018E-2</v>
      </c>
      <c r="J380" s="16"/>
      <c r="K380" s="16"/>
      <c r="L380" s="16"/>
      <c r="M380" s="16"/>
      <c r="N380" s="16"/>
      <c r="O380" s="16"/>
      <c r="P380" s="16">
        <v>4.0199999999999996</v>
      </c>
      <c r="Q380" s="16">
        <v>4.01</v>
      </c>
      <c r="R380" s="16">
        <f>ABS(Q380)-ABS(P380)</f>
        <v>-9.9999999999997868E-3</v>
      </c>
      <c r="S380" s="16">
        <v>1</v>
      </c>
      <c r="T380" s="16">
        <v>1</v>
      </c>
      <c r="U380" s="16">
        <f>ABS(T380)-ABS(S380)</f>
        <v>0</v>
      </c>
      <c r="V380" s="16"/>
      <c r="W380" s="16"/>
      <c r="X380" s="16"/>
      <c r="Y380" s="16"/>
      <c r="Z380" s="16"/>
    </row>
    <row r="381" spans="1:26" x14ac:dyDescent="0.3">
      <c r="A381" s="14">
        <v>4</v>
      </c>
      <c r="B381" s="14"/>
      <c r="C381" s="14"/>
      <c r="D381" s="16">
        <v>6.22</v>
      </c>
      <c r="E381" s="16">
        <v>6.25</v>
      </c>
      <c r="F381" s="16">
        <f t="shared" si="64"/>
        <v>3.0000000000000249E-2</v>
      </c>
      <c r="G381" s="16">
        <v>-0.47</v>
      </c>
      <c r="H381" s="16">
        <v>-0.47</v>
      </c>
      <c r="I381" s="16">
        <f t="shared" si="65"/>
        <v>0</v>
      </c>
      <c r="J381" s="16"/>
      <c r="K381" s="16"/>
      <c r="L381" s="16"/>
      <c r="M381" s="16"/>
      <c r="N381" s="16"/>
      <c r="O381" s="16"/>
      <c r="P381" s="16">
        <v>2.94</v>
      </c>
      <c r="Q381" s="16">
        <v>2.92</v>
      </c>
      <c r="R381" s="16">
        <f>ABS(Q381)-ABS(P381)</f>
        <v>-2.0000000000000018E-2</v>
      </c>
      <c r="S381" s="16">
        <v>1</v>
      </c>
      <c r="T381" s="16">
        <v>0.99</v>
      </c>
      <c r="U381" s="16">
        <f>ABS(T381)-ABS(S381)</f>
        <v>-1.0000000000000009E-2</v>
      </c>
      <c r="V381" s="16"/>
      <c r="W381" s="16"/>
      <c r="X381" s="16"/>
      <c r="Y381" s="16"/>
      <c r="Z381" s="16"/>
    </row>
    <row r="382" spans="1:26" x14ac:dyDescent="0.3">
      <c r="A382" s="14">
        <v>5</v>
      </c>
      <c r="B382" s="14"/>
      <c r="C382" s="14"/>
      <c r="D382" s="16">
        <v>4.92</v>
      </c>
      <c r="E382" s="16">
        <v>4.96</v>
      </c>
      <c r="F382" s="16">
        <f t="shared" si="64"/>
        <v>4.0000000000000036E-2</v>
      </c>
      <c r="G382" s="16">
        <v>-0.49</v>
      </c>
      <c r="H382" s="16">
        <v>-0.47</v>
      </c>
      <c r="I382" s="16">
        <f t="shared" si="65"/>
        <v>-2.0000000000000018E-2</v>
      </c>
      <c r="J382" s="16"/>
      <c r="K382" s="16"/>
      <c r="L382" s="16"/>
      <c r="M382" s="16"/>
      <c r="N382" s="16"/>
      <c r="O382" s="16"/>
      <c r="P382" s="16">
        <v>2.02</v>
      </c>
      <c r="Q382" s="16">
        <v>2.0499999999999998</v>
      </c>
      <c r="R382" s="16">
        <f>ABS(Q382)-ABS(P382)</f>
        <v>2.9999999999999805E-2</v>
      </c>
      <c r="S382" s="16">
        <v>1</v>
      </c>
      <c r="T382" s="16">
        <v>0.99</v>
      </c>
      <c r="U382" s="16">
        <f>ABS(T382)-ABS(S382)</f>
        <v>-1.0000000000000009E-2</v>
      </c>
      <c r="V382" s="16"/>
      <c r="W382" s="16"/>
      <c r="X382" s="16"/>
      <c r="Y382" s="16"/>
      <c r="Z382" s="16"/>
    </row>
    <row r="383" spans="1:26" x14ac:dyDescent="0.3">
      <c r="A383" s="14">
        <v>6</v>
      </c>
      <c r="B383" s="14"/>
      <c r="C383" s="14"/>
      <c r="D383" s="16">
        <v>4.4000000000000004</v>
      </c>
      <c r="E383" s="16">
        <v>4.37</v>
      </c>
      <c r="F383" s="16">
        <f t="shared" si="64"/>
        <v>-3.0000000000000249E-2</v>
      </c>
      <c r="G383" s="16">
        <v>-0.03</v>
      </c>
      <c r="H383" s="16">
        <v>-0.01</v>
      </c>
      <c r="I383" s="16">
        <f t="shared" si="65"/>
        <v>-1.9999999999999997E-2</v>
      </c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</row>
    <row r="384" spans="1:26" x14ac:dyDescent="0.3">
      <c r="A384" s="11">
        <v>0</v>
      </c>
      <c r="B384" s="11" t="s">
        <v>42</v>
      </c>
      <c r="C384" s="12">
        <v>1000</v>
      </c>
      <c r="D384" s="13"/>
      <c r="E384" s="13"/>
      <c r="F384" s="13"/>
      <c r="G384" s="13"/>
      <c r="H384" s="13"/>
      <c r="I384" s="13"/>
      <c r="J384" s="13">
        <v>0</v>
      </c>
      <c r="K384" s="13">
        <v>0</v>
      </c>
      <c r="L384" s="13">
        <f>ABS(K384)-ABS(J384)</f>
        <v>0</v>
      </c>
      <c r="M384" s="13">
        <v>0.75</v>
      </c>
      <c r="N384" s="13">
        <v>0.75</v>
      </c>
      <c r="O384" s="13">
        <f>ABS(N384)-ABS(M384)</f>
        <v>0</v>
      </c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</row>
    <row r="385" spans="1:26" x14ac:dyDescent="0.3">
      <c r="A385" s="11">
        <v>1</v>
      </c>
      <c r="B385" s="11"/>
      <c r="C385" s="11"/>
      <c r="D385" s="13">
        <v>3.53</v>
      </c>
      <c r="E385" s="13">
        <v>3.51</v>
      </c>
      <c r="F385" s="13">
        <f>ABS(E385)-ABS(D385)</f>
        <v>-2.0000000000000018E-2</v>
      </c>
      <c r="G385" s="13">
        <v>0.71</v>
      </c>
      <c r="H385" s="13">
        <v>0.71</v>
      </c>
      <c r="I385" s="13">
        <f>ABS(H385)-ABS(G385)</f>
        <v>0</v>
      </c>
      <c r="J385" s="13"/>
      <c r="K385" s="13"/>
      <c r="L385" s="13"/>
      <c r="M385" s="13"/>
      <c r="N385" s="13"/>
      <c r="O385" s="13"/>
      <c r="P385" s="13">
        <v>0.89</v>
      </c>
      <c r="Q385" s="13">
        <v>0.92</v>
      </c>
      <c r="R385" s="13">
        <f t="shared" ref="R385:R390" si="66">ABS(Q385)-ABS(P385)</f>
        <v>3.0000000000000027E-2</v>
      </c>
      <c r="S385" s="13">
        <v>-0.97</v>
      </c>
      <c r="T385" s="13">
        <v>-0.97</v>
      </c>
      <c r="U385" s="13">
        <f t="shared" ref="U385:U390" si="67">ABS(T385)-ABS(S385)</f>
        <v>0</v>
      </c>
      <c r="V385" s="13"/>
      <c r="W385" s="13"/>
      <c r="X385" s="13"/>
      <c r="Y385" s="13"/>
      <c r="Z385" s="13"/>
    </row>
    <row r="386" spans="1:26" x14ac:dyDescent="0.3">
      <c r="A386" s="11">
        <v>2</v>
      </c>
      <c r="B386" s="11"/>
      <c r="C386" s="11"/>
      <c r="D386" s="13">
        <v>3.75</v>
      </c>
      <c r="E386" s="13">
        <v>3.78</v>
      </c>
      <c r="F386" s="13">
        <f>ABS(E386)-ABS(D386)</f>
        <v>2.9999999999999805E-2</v>
      </c>
      <c r="G386" s="13">
        <v>0.71</v>
      </c>
      <c r="H386" s="13">
        <v>0.72</v>
      </c>
      <c r="I386" s="13">
        <f>ABS(H386)-ABS(G386)</f>
        <v>1.0000000000000009E-2</v>
      </c>
      <c r="J386" s="13"/>
      <c r="K386" s="13"/>
      <c r="L386" s="13"/>
      <c r="M386" s="13"/>
      <c r="N386" s="13"/>
      <c r="O386" s="13"/>
      <c r="P386" s="13">
        <v>5.45</v>
      </c>
      <c r="Q386" s="13">
        <v>5.42</v>
      </c>
      <c r="R386" s="13">
        <f t="shared" si="66"/>
        <v>-3.0000000000000249E-2</v>
      </c>
      <c r="S386" s="13">
        <v>-0.95</v>
      </c>
      <c r="T386" s="13">
        <v>-0.96</v>
      </c>
      <c r="U386" s="13">
        <f t="shared" si="67"/>
        <v>1.0000000000000009E-2</v>
      </c>
      <c r="V386" s="13"/>
      <c r="W386" s="13"/>
      <c r="X386" s="13"/>
      <c r="Y386" s="13"/>
      <c r="Z386" s="13"/>
    </row>
    <row r="387" spans="1:26" x14ac:dyDescent="0.3">
      <c r="A387" s="11">
        <v>3</v>
      </c>
      <c r="B387" s="11"/>
      <c r="C387" s="11"/>
      <c r="D387" s="13">
        <v>4.05</v>
      </c>
      <c r="E387" s="13">
        <v>4</v>
      </c>
      <c r="F387" s="13">
        <f>ABS(E387)-ABS(D387)</f>
        <v>-4.9999999999999822E-2</v>
      </c>
      <c r="G387" s="13">
        <v>1.01</v>
      </c>
      <c r="H387" s="13">
        <v>1.02</v>
      </c>
      <c r="I387" s="13">
        <f>ABS(H387)-ABS(G387)</f>
        <v>1.0000000000000009E-2</v>
      </c>
      <c r="J387" s="13"/>
      <c r="K387" s="13"/>
      <c r="L387" s="13"/>
      <c r="M387" s="13"/>
      <c r="N387" s="13"/>
      <c r="O387" s="13"/>
      <c r="P387" s="13">
        <v>5.58</v>
      </c>
      <c r="Q387" s="13">
        <v>5.57</v>
      </c>
      <c r="R387" s="13">
        <f t="shared" si="66"/>
        <v>-9.9999999999997868E-3</v>
      </c>
      <c r="S387" s="13">
        <v>-0.67</v>
      </c>
      <c r="T387" s="13">
        <v>-0.67</v>
      </c>
      <c r="U387" s="13">
        <f t="shared" si="67"/>
        <v>0</v>
      </c>
      <c r="V387" s="13"/>
      <c r="W387" s="13"/>
      <c r="X387" s="13"/>
      <c r="Y387" s="13"/>
      <c r="Z387" s="13"/>
    </row>
    <row r="388" spans="1:26" x14ac:dyDescent="0.3">
      <c r="A388" s="11">
        <v>4</v>
      </c>
      <c r="B388" s="11"/>
      <c r="C388" s="11"/>
      <c r="D388" s="13">
        <v>3.53</v>
      </c>
      <c r="E388" s="13">
        <v>3.49</v>
      </c>
      <c r="F388" s="13">
        <f>ABS(E388)-ABS(D388)</f>
        <v>-3.9999999999999591E-2</v>
      </c>
      <c r="G388" s="13">
        <v>1.01</v>
      </c>
      <c r="H388" s="13">
        <v>1</v>
      </c>
      <c r="I388" s="13">
        <f>ABS(H388)-ABS(G388)</f>
        <v>-1.0000000000000009E-2</v>
      </c>
      <c r="J388" s="13"/>
      <c r="K388" s="13"/>
      <c r="L388" s="13"/>
      <c r="M388" s="13"/>
      <c r="N388" s="13"/>
      <c r="O388" s="13"/>
      <c r="P388" s="13">
        <v>5.71</v>
      </c>
      <c r="Q388" s="13">
        <v>5.69</v>
      </c>
      <c r="R388" s="13">
        <f t="shared" si="66"/>
        <v>-1.9999999999999574E-2</v>
      </c>
      <c r="S388" s="13">
        <v>-0.1</v>
      </c>
      <c r="T388" s="13">
        <v>-0.1</v>
      </c>
      <c r="U388" s="13">
        <f t="shared" si="67"/>
        <v>0</v>
      </c>
      <c r="V388" s="13"/>
      <c r="W388" s="13"/>
      <c r="X388" s="13"/>
      <c r="Y388" s="13"/>
      <c r="Z388" s="13"/>
    </row>
    <row r="389" spans="1:26" x14ac:dyDescent="0.3">
      <c r="A389" s="11">
        <v>5</v>
      </c>
      <c r="B389" s="11"/>
      <c r="C389" s="11"/>
      <c r="D389" s="13">
        <v>2.0499999999999998</v>
      </c>
      <c r="E389" s="13">
        <v>2.06</v>
      </c>
      <c r="F389" s="13">
        <f>ABS(E389)-ABS(D389)</f>
        <v>1.0000000000000231E-2</v>
      </c>
      <c r="G389" s="13">
        <v>1.03</v>
      </c>
      <c r="H389" s="13">
        <v>1.04</v>
      </c>
      <c r="I389" s="13">
        <f>ABS(H389)-ABS(G389)</f>
        <v>1.0000000000000009E-2</v>
      </c>
      <c r="J389" s="13"/>
      <c r="K389" s="13"/>
      <c r="L389" s="13"/>
      <c r="M389" s="13"/>
      <c r="N389" s="13"/>
      <c r="O389" s="13"/>
      <c r="P389" s="13">
        <v>5.45</v>
      </c>
      <c r="Q389" s="13">
        <v>5.44</v>
      </c>
      <c r="R389" s="13">
        <f t="shared" si="66"/>
        <v>-9.9999999999997868E-3</v>
      </c>
      <c r="S389" s="13">
        <v>-0.65</v>
      </c>
      <c r="T389" s="13">
        <v>-0.65</v>
      </c>
      <c r="U389" s="13">
        <f t="shared" si="67"/>
        <v>0</v>
      </c>
      <c r="V389" s="13"/>
      <c r="W389" s="13"/>
      <c r="X389" s="13"/>
      <c r="Y389" s="13"/>
      <c r="Z389" s="13"/>
    </row>
    <row r="390" spans="1:26" x14ac:dyDescent="0.3">
      <c r="A390" s="11">
        <v>6</v>
      </c>
      <c r="B390" s="11"/>
      <c r="C390" s="11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>
        <v>4.05</v>
      </c>
      <c r="Q390" s="13">
        <v>4.01</v>
      </c>
      <c r="R390" s="13">
        <f t="shared" si="66"/>
        <v>-4.0000000000000036E-2</v>
      </c>
      <c r="S390" s="13">
        <v>-0.65</v>
      </c>
      <c r="T390" s="13">
        <v>-0.65</v>
      </c>
      <c r="U390" s="13">
        <f t="shared" si="67"/>
        <v>0</v>
      </c>
      <c r="V390" s="13"/>
      <c r="W390" s="13"/>
      <c r="X390" s="13"/>
      <c r="Y390" s="13"/>
      <c r="Z390" s="13"/>
    </row>
    <row r="391" spans="1:26" x14ac:dyDescent="0.3">
      <c r="A391" s="14">
        <v>0</v>
      </c>
      <c r="B391" s="14" t="s">
        <v>43</v>
      </c>
      <c r="C391" s="15">
        <v>1016.43</v>
      </c>
      <c r="D391" s="16"/>
      <c r="E391" s="16"/>
      <c r="F391" s="16"/>
      <c r="G391" s="16"/>
      <c r="H391" s="16"/>
      <c r="I391" s="16"/>
      <c r="J391" s="16">
        <v>0</v>
      </c>
      <c r="K391" s="16">
        <v>0</v>
      </c>
      <c r="L391" s="16">
        <f>ABS(K391)-ABS(J391)</f>
        <v>0</v>
      </c>
      <c r="M391" s="16">
        <v>0.65</v>
      </c>
      <c r="N391" s="16">
        <v>0.63</v>
      </c>
      <c r="O391" s="16">
        <f>ABS(N391)-ABS(M391)</f>
        <v>-2.0000000000000018E-2</v>
      </c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</row>
    <row r="392" spans="1:26" x14ac:dyDescent="0.3">
      <c r="A392" s="14">
        <v>1</v>
      </c>
      <c r="B392" s="14"/>
      <c r="C392" s="14"/>
      <c r="D392" s="16">
        <v>0.7</v>
      </c>
      <c r="E392" s="16">
        <v>0.73</v>
      </c>
      <c r="F392" s="16">
        <f t="shared" ref="F392:F397" si="68">ABS(E392)-ABS(D392)</f>
        <v>3.0000000000000027E-2</v>
      </c>
      <c r="G392" s="16">
        <v>0.02</v>
      </c>
      <c r="H392" s="16">
        <v>0.01</v>
      </c>
      <c r="I392" s="16">
        <f t="shared" ref="I392:I397" si="69">ABS(H392)-ABS(G392)</f>
        <v>-0.01</v>
      </c>
      <c r="J392" s="16"/>
      <c r="K392" s="16"/>
      <c r="L392" s="16"/>
      <c r="M392" s="16"/>
      <c r="N392" s="16"/>
      <c r="O392" s="16"/>
      <c r="P392" s="16">
        <v>3.9</v>
      </c>
      <c r="Q392" s="16">
        <v>3.85</v>
      </c>
      <c r="R392" s="16">
        <f>ABS(Q392)-ABS(P392)</f>
        <v>-4.9999999999999822E-2</v>
      </c>
      <c r="S392" s="16">
        <v>0.63</v>
      </c>
      <c r="T392" s="16">
        <v>0.62</v>
      </c>
      <c r="U392" s="16">
        <f>ABS(T392)-ABS(S392)</f>
        <v>-1.0000000000000009E-2</v>
      </c>
      <c r="V392" s="16"/>
      <c r="W392" s="16"/>
      <c r="X392" s="16"/>
      <c r="Y392" s="16"/>
      <c r="Z392" s="16"/>
    </row>
    <row r="393" spans="1:26" x14ac:dyDescent="0.3">
      <c r="A393" s="14">
        <v>2</v>
      </c>
      <c r="B393" s="14"/>
      <c r="C393" s="14"/>
      <c r="D393" s="16">
        <v>4.3899999999999997</v>
      </c>
      <c r="E393" s="16">
        <v>4.42</v>
      </c>
      <c r="F393" s="16">
        <f t="shared" si="68"/>
        <v>3.0000000000000249E-2</v>
      </c>
      <c r="G393" s="16">
        <v>-0.61</v>
      </c>
      <c r="H393" s="16">
        <v>-0.59</v>
      </c>
      <c r="I393" s="16">
        <f t="shared" si="69"/>
        <v>-2.0000000000000018E-2</v>
      </c>
      <c r="J393" s="16"/>
      <c r="K393" s="16"/>
      <c r="L393" s="16"/>
      <c r="M393" s="16"/>
      <c r="N393" s="16"/>
      <c r="O393" s="16"/>
      <c r="P393" s="16">
        <v>4.2</v>
      </c>
      <c r="Q393" s="16">
        <v>4.1900000000000004</v>
      </c>
      <c r="R393" s="16">
        <f>ABS(Q393)-ABS(P393)</f>
        <v>-9.9999999999997868E-3</v>
      </c>
      <c r="S393" s="16">
        <v>0.93</v>
      </c>
      <c r="T393" s="16">
        <v>0.92</v>
      </c>
      <c r="U393" s="16">
        <f>ABS(T393)-ABS(S393)</f>
        <v>-1.0000000000000009E-2</v>
      </c>
      <c r="V393" s="16"/>
      <c r="W393" s="16"/>
      <c r="X393" s="16"/>
      <c r="Y393" s="16"/>
      <c r="Z393" s="16"/>
    </row>
    <row r="394" spans="1:26" x14ac:dyDescent="0.3">
      <c r="A394" s="14">
        <v>3</v>
      </c>
      <c r="B394" s="14"/>
      <c r="C394" s="14"/>
      <c r="D394" s="16">
        <v>4.71</v>
      </c>
      <c r="E394" s="16">
        <v>4.7</v>
      </c>
      <c r="F394" s="16">
        <f t="shared" si="68"/>
        <v>-9.9999999999997868E-3</v>
      </c>
      <c r="G394" s="16">
        <v>-7.0000000000000007E-2</v>
      </c>
      <c r="H394" s="16">
        <v>-0.08</v>
      </c>
      <c r="I394" s="16">
        <f t="shared" si="69"/>
        <v>9.999999999999995E-3</v>
      </c>
      <c r="J394" s="16"/>
      <c r="K394" s="16"/>
      <c r="L394" s="16"/>
      <c r="M394" s="16"/>
      <c r="N394" s="16"/>
      <c r="O394" s="16"/>
      <c r="P394" s="16">
        <v>2.2000000000000002</v>
      </c>
      <c r="Q394" s="16">
        <v>2.25</v>
      </c>
      <c r="R394" s="16">
        <f>ABS(Q394)-ABS(P394)</f>
        <v>4.9999999999999822E-2</v>
      </c>
      <c r="S394" s="16">
        <v>0.94</v>
      </c>
      <c r="T394" s="16">
        <v>0.95</v>
      </c>
      <c r="U394" s="16">
        <f>ABS(T394)-ABS(S394)</f>
        <v>1.0000000000000009E-2</v>
      </c>
      <c r="V394" s="16"/>
      <c r="W394" s="16"/>
      <c r="X394" s="16"/>
      <c r="Y394" s="16"/>
      <c r="Z394" s="16"/>
    </row>
    <row r="395" spans="1:26" x14ac:dyDescent="0.3">
      <c r="A395" s="14">
        <v>4</v>
      </c>
      <c r="B395" s="14"/>
      <c r="C395" s="14"/>
      <c r="D395" s="16">
        <v>4.8600000000000003</v>
      </c>
      <c r="E395" s="16">
        <v>4.8600000000000003</v>
      </c>
      <c r="F395" s="16">
        <f t="shared" si="68"/>
        <v>0</v>
      </c>
      <c r="G395" s="16">
        <v>0.49</v>
      </c>
      <c r="H395" s="16">
        <v>0.47</v>
      </c>
      <c r="I395" s="16">
        <f t="shared" si="69"/>
        <v>-2.0000000000000018E-2</v>
      </c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</row>
    <row r="396" spans="1:26" x14ac:dyDescent="0.3">
      <c r="A396" s="14">
        <v>5</v>
      </c>
      <c r="B396" s="14"/>
      <c r="C396" s="14"/>
      <c r="D396" s="16">
        <v>4.3899999999999997</v>
      </c>
      <c r="E396" s="16">
        <v>4.3600000000000003</v>
      </c>
      <c r="F396" s="16">
        <f t="shared" si="68"/>
        <v>-2.9999999999999361E-2</v>
      </c>
      <c r="G396" s="16">
        <v>-0.31</v>
      </c>
      <c r="H396" s="16">
        <v>-0.28999999999999998</v>
      </c>
      <c r="I396" s="16">
        <f t="shared" si="69"/>
        <v>-2.0000000000000018E-2</v>
      </c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</row>
    <row r="397" spans="1:26" x14ac:dyDescent="0.3">
      <c r="A397" s="14">
        <v>6</v>
      </c>
      <c r="B397" s="14"/>
      <c r="C397" s="14"/>
      <c r="D397" s="16">
        <v>3.33</v>
      </c>
      <c r="E397" s="16">
        <v>3.35</v>
      </c>
      <c r="F397" s="16">
        <f t="shared" si="68"/>
        <v>2.0000000000000018E-2</v>
      </c>
      <c r="G397" s="16">
        <v>-0.13</v>
      </c>
      <c r="H397" s="16">
        <v>-0.13</v>
      </c>
      <c r="I397" s="16">
        <f t="shared" si="69"/>
        <v>0</v>
      </c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</row>
    <row r="398" spans="1:26" x14ac:dyDescent="0.3">
      <c r="A398" s="11">
        <v>0</v>
      </c>
      <c r="B398" s="11">
        <v>1.1100000000000001</v>
      </c>
      <c r="C398" s="12">
        <v>1020</v>
      </c>
      <c r="D398" s="13"/>
      <c r="E398" s="13"/>
      <c r="F398" s="13"/>
      <c r="G398" s="13"/>
      <c r="H398" s="13"/>
      <c r="I398" s="13"/>
      <c r="J398" s="13">
        <v>0</v>
      </c>
      <c r="K398" s="13">
        <v>0</v>
      </c>
      <c r="L398" s="13">
        <f>ABS(K398)-ABS(J398)</f>
        <v>0</v>
      </c>
      <c r="M398" s="13">
        <v>0.73</v>
      </c>
      <c r="N398" s="13">
        <v>0.73</v>
      </c>
      <c r="O398" s="13">
        <f>ABS(N398)-ABS(M398)</f>
        <v>0</v>
      </c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</row>
    <row r="399" spans="1:26" x14ac:dyDescent="0.3">
      <c r="A399" s="11">
        <v>1</v>
      </c>
      <c r="B399" s="11"/>
      <c r="C399" s="11"/>
      <c r="D399" s="13">
        <v>3.08</v>
      </c>
      <c r="E399" s="13">
        <v>3.11</v>
      </c>
      <c r="F399" s="13">
        <f>ABS(E399)-ABS(D399)</f>
        <v>2.9999999999999805E-2</v>
      </c>
      <c r="G399" s="13">
        <v>0.66</v>
      </c>
      <c r="H399" s="13">
        <v>0.66</v>
      </c>
      <c r="I399" s="13">
        <f>ABS(H399)-ABS(G399)</f>
        <v>0</v>
      </c>
      <c r="J399" s="13"/>
      <c r="K399" s="13"/>
      <c r="L399" s="13"/>
      <c r="M399" s="13"/>
      <c r="N399" s="13"/>
      <c r="O399" s="13"/>
      <c r="P399" s="13">
        <v>2.93</v>
      </c>
      <c r="Q399" s="13">
        <v>2.96</v>
      </c>
      <c r="R399" s="13">
        <f>ABS(Q399)-ABS(P399)</f>
        <v>2.9999999999999805E-2</v>
      </c>
      <c r="S399" s="13">
        <v>0.66</v>
      </c>
      <c r="T399" s="13">
        <v>0.67</v>
      </c>
      <c r="U399" s="13">
        <f>ABS(T399)-ABS(S399)</f>
        <v>1.0000000000000009E-2</v>
      </c>
      <c r="V399" s="13"/>
      <c r="W399" s="13"/>
      <c r="X399" s="13"/>
      <c r="Y399" s="13"/>
      <c r="Z399" s="13"/>
    </row>
    <row r="400" spans="1:26" x14ac:dyDescent="0.3">
      <c r="A400" s="11">
        <v>2</v>
      </c>
      <c r="B400" s="11"/>
      <c r="C400" s="11"/>
      <c r="D400" s="13">
        <v>3.76</v>
      </c>
      <c r="E400" s="13">
        <v>3.73</v>
      </c>
      <c r="F400" s="13">
        <f>ABS(E400)-ABS(D400)</f>
        <v>-2.9999999999999805E-2</v>
      </c>
      <c r="G400" s="13">
        <v>-0.62</v>
      </c>
      <c r="H400" s="13">
        <v>-0.6</v>
      </c>
      <c r="I400" s="13">
        <f>ABS(H400)-ABS(G400)</f>
        <v>-2.0000000000000018E-2</v>
      </c>
      <c r="J400" s="13"/>
      <c r="K400" s="13"/>
      <c r="L400" s="13"/>
      <c r="M400" s="13"/>
      <c r="N400" s="13"/>
      <c r="O400" s="13"/>
      <c r="P400" s="13">
        <v>3.88</v>
      </c>
      <c r="Q400" s="13">
        <v>3.87</v>
      </c>
      <c r="R400" s="13">
        <f>ABS(Q400)-ABS(P400)</f>
        <v>-9.9999999999997868E-3</v>
      </c>
      <c r="S400" s="13">
        <v>0.64</v>
      </c>
      <c r="T400" s="13">
        <v>0.63</v>
      </c>
      <c r="U400" s="13">
        <f>ABS(T400)-ABS(S400)</f>
        <v>-1.0000000000000009E-2</v>
      </c>
      <c r="V400" s="13"/>
      <c r="W400" s="13"/>
      <c r="X400" s="13"/>
      <c r="Y400" s="13"/>
      <c r="Z400" s="13"/>
    </row>
    <row r="401" spans="1:26" x14ac:dyDescent="0.3">
      <c r="A401" s="11">
        <v>3</v>
      </c>
      <c r="B401" s="11"/>
      <c r="C401" s="11"/>
      <c r="D401" s="13">
        <v>5.75</v>
      </c>
      <c r="E401" s="13">
        <v>5.77</v>
      </c>
      <c r="F401" s="13">
        <f>ABS(E401)-ABS(D401)</f>
        <v>1.9999999999999574E-2</v>
      </c>
      <c r="G401" s="13">
        <v>-0.62</v>
      </c>
      <c r="H401" s="13">
        <v>-0.6</v>
      </c>
      <c r="I401" s="13">
        <f>ABS(H401)-ABS(G401)</f>
        <v>-2.0000000000000018E-2</v>
      </c>
      <c r="J401" s="13"/>
      <c r="K401" s="13"/>
      <c r="L401" s="13"/>
      <c r="M401" s="13"/>
      <c r="N401" s="13"/>
      <c r="O401" s="13"/>
      <c r="P401" s="13">
        <v>4.18</v>
      </c>
      <c r="Q401" s="13">
        <v>4.16</v>
      </c>
      <c r="R401" s="13">
        <f>ABS(Q401)-ABS(P401)</f>
        <v>-1.9999999999999574E-2</v>
      </c>
      <c r="S401" s="13">
        <v>0.93</v>
      </c>
      <c r="T401" s="13">
        <v>0.93</v>
      </c>
      <c r="U401" s="13">
        <f>ABS(T401)-ABS(S401)</f>
        <v>0</v>
      </c>
      <c r="V401" s="13"/>
      <c r="W401" s="13"/>
      <c r="X401" s="13"/>
      <c r="Y401" s="13"/>
      <c r="Z401" s="13"/>
    </row>
    <row r="402" spans="1:26" x14ac:dyDescent="0.3">
      <c r="A402" s="11">
        <v>4</v>
      </c>
      <c r="B402" s="11"/>
      <c r="C402" s="11"/>
      <c r="D402" s="13">
        <v>6.05</v>
      </c>
      <c r="E402" s="13">
        <v>6.09</v>
      </c>
      <c r="F402" s="13">
        <f>ABS(E402)-ABS(D402)</f>
        <v>4.0000000000000036E-2</v>
      </c>
      <c r="G402" s="13">
        <v>-0.32</v>
      </c>
      <c r="H402" s="13">
        <v>-0.34</v>
      </c>
      <c r="I402" s="13">
        <f>ABS(H402)-ABS(G402)</f>
        <v>2.0000000000000018E-2</v>
      </c>
      <c r="J402" s="13"/>
      <c r="K402" s="13"/>
      <c r="L402" s="13"/>
      <c r="M402" s="13"/>
      <c r="N402" s="13"/>
      <c r="O402" s="13"/>
      <c r="P402" s="13">
        <v>2.93</v>
      </c>
      <c r="Q402" s="13">
        <v>2.9</v>
      </c>
      <c r="R402" s="13">
        <f>ABS(Q402)-ABS(P402)</f>
        <v>-3.0000000000000249E-2</v>
      </c>
      <c r="S402" s="13">
        <v>0.96</v>
      </c>
      <c r="T402" s="13">
        <v>0.96</v>
      </c>
      <c r="U402" s="13">
        <f>ABS(T402)-ABS(S402)</f>
        <v>0</v>
      </c>
      <c r="V402" s="13"/>
      <c r="W402" s="13"/>
      <c r="X402" s="13"/>
      <c r="Y402" s="13"/>
      <c r="Z402" s="13"/>
    </row>
    <row r="403" spans="1:26" x14ac:dyDescent="0.3">
      <c r="A403" s="11">
        <v>5</v>
      </c>
      <c r="B403" s="11"/>
      <c r="C403" s="11"/>
      <c r="D403" s="13">
        <v>4.05</v>
      </c>
      <c r="E403" s="13">
        <v>4.0199999999999996</v>
      </c>
      <c r="F403" s="13">
        <f>ABS(E403)-ABS(D403)</f>
        <v>-3.0000000000000249E-2</v>
      </c>
      <c r="G403" s="13">
        <v>-0.32</v>
      </c>
      <c r="H403" s="13">
        <v>-0.34</v>
      </c>
      <c r="I403" s="13">
        <f>ABS(H403)-ABS(G403)</f>
        <v>2.0000000000000018E-2</v>
      </c>
      <c r="J403" s="13"/>
      <c r="K403" s="13"/>
      <c r="L403" s="13"/>
      <c r="M403" s="13"/>
      <c r="N403" s="13"/>
      <c r="O403" s="13"/>
      <c r="P403" s="13">
        <v>2.1800000000000002</v>
      </c>
      <c r="Q403" s="13">
        <v>2.14</v>
      </c>
      <c r="R403" s="13">
        <f>ABS(Q403)-ABS(P403)</f>
        <v>-4.0000000000000036E-2</v>
      </c>
      <c r="S403" s="13">
        <v>0.98</v>
      </c>
      <c r="T403" s="13">
        <v>0.97</v>
      </c>
      <c r="U403" s="13">
        <f>ABS(T403)-ABS(S403)</f>
        <v>-1.0000000000000009E-2</v>
      </c>
      <c r="V403" s="13"/>
      <c r="W403" s="13"/>
      <c r="X403" s="13"/>
      <c r="Y403" s="13"/>
      <c r="Z403" s="13"/>
    </row>
    <row r="404" spans="1:26" x14ac:dyDescent="0.3">
      <c r="A404" s="14">
        <v>0</v>
      </c>
      <c r="B404" s="14">
        <v>2.42</v>
      </c>
      <c r="C404" s="15">
        <v>1040</v>
      </c>
      <c r="D404" s="16"/>
      <c r="E404" s="16"/>
      <c r="F404" s="16"/>
      <c r="G404" s="16"/>
      <c r="H404" s="16"/>
      <c r="I404" s="16"/>
      <c r="J404" s="16">
        <v>0</v>
      </c>
      <c r="K404" s="16">
        <v>0</v>
      </c>
      <c r="L404" s="16">
        <f>ABS(K404)-ABS(J404)</f>
        <v>0</v>
      </c>
      <c r="M404" s="16">
        <v>-0.61</v>
      </c>
      <c r="N404" s="16">
        <v>-0.59</v>
      </c>
      <c r="O404" s="16">
        <f>ABS(N404)-ABS(M404)</f>
        <v>-2.0000000000000018E-2</v>
      </c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</row>
    <row r="405" spans="1:26" x14ac:dyDescent="0.3">
      <c r="A405" s="14">
        <v>1</v>
      </c>
      <c r="B405" s="14"/>
      <c r="C405" s="14"/>
      <c r="D405" s="16">
        <v>2.15</v>
      </c>
      <c r="E405" s="16">
        <v>2.16</v>
      </c>
      <c r="F405" s="16">
        <f t="shared" ref="F405:F410" si="70">ABS(E405)-ABS(D405)</f>
        <v>1.0000000000000231E-2</v>
      </c>
      <c r="G405" s="16">
        <v>-0.57999999999999996</v>
      </c>
      <c r="H405" s="16">
        <v>-0.57999999999999996</v>
      </c>
      <c r="I405" s="16">
        <f t="shared" ref="I405:I410" si="71">ABS(H405)-ABS(G405)</f>
        <v>0</v>
      </c>
      <c r="J405" s="16"/>
      <c r="K405" s="16"/>
      <c r="L405" s="16"/>
      <c r="M405" s="16"/>
      <c r="N405" s="16"/>
      <c r="O405" s="16"/>
      <c r="P405" s="16">
        <v>1.85</v>
      </c>
      <c r="Q405" s="16">
        <v>1.86</v>
      </c>
      <c r="R405" s="16">
        <f t="shared" ref="R405:R410" si="72">ABS(Q405)-ABS(P405)</f>
        <v>1.0000000000000009E-2</v>
      </c>
      <c r="S405" s="16">
        <v>-0.56000000000000005</v>
      </c>
      <c r="T405" s="16">
        <v>-0.56999999999999995</v>
      </c>
      <c r="U405" s="16">
        <f t="shared" ref="U405:U410" si="73">ABS(T405)-ABS(S405)</f>
        <v>9.9999999999998979E-3</v>
      </c>
      <c r="V405" s="16"/>
      <c r="W405" s="16"/>
      <c r="X405" s="16"/>
      <c r="Y405" s="16"/>
      <c r="Z405" s="16"/>
    </row>
    <row r="406" spans="1:26" x14ac:dyDescent="0.3">
      <c r="A406" s="14">
        <v>2</v>
      </c>
      <c r="B406" s="14"/>
      <c r="C406" s="14"/>
      <c r="D406" s="16">
        <v>2.76</v>
      </c>
      <c r="E406" s="16">
        <v>2.72</v>
      </c>
      <c r="F406" s="16">
        <f t="shared" si="70"/>
        <v>-3.9999999999999591E-2</v>
      </c>
      <c r="G406" s="16">
        <v>0.67</v>
      </c>
      <c r="H406" s="16">
        <v>0.69</v>
      </c>
      <c r="I406" s="16">
        <f t="shared" si="71"/>
        <v>1.9999999999999907E-2</v>
      </c>
      <c r="J406" s="16"/>
      <c r="K406" s="16"/>
      <c r="L406" s="16"/>
      <c r="M406" s="16"/>
      <c r="N406" s="16"/>
      <c r="O406" s="16"/>
      <c r="P406" s="16">
        <v>2.54</v>
      </c>
      <c r="Q406" s="16">
        <v>2.58</v>
      </c>
      <c r="R406" s="16">
        <f t="shared" si="72"/>
        <v>4.0000000000000036E-2</v>
      </c>
      <c r="S406" s="16">
        <v>0.55000000000000004</v>
      </c>
      <c r="T406" s="16">
        <v>0.53</v>
      </c>
      <c r="U406" s="16">
        <f t="shared" si="73"/>
        <v>-2.0000000000000018E-2</v>
      </c>
      <c r="V406" s="16"/>
      <c r="W406" s="16"/>
      <c r="X406" s="16"/>
      <c r="Y406" s="16"/>
      <c r="Z406" s="16"/>
    </row>
    <row r="407" spans="1:26" x14ac:dyDescent="0.3">
      <c r="A407" s="14">
        <v>3</v>
      </c>
      <c r="B407" s="14"/>
      <c r="C407" s="14"/>
      <c r="D407" s="16">
        <v>3.78</v>
      </c>
      <c r="E407" s="16">
        <v>3.75</v>
      </c>
      <c r="F407" s="16">
        <f t="shared" si="70"/>
        <v>-2.9999999999999805E-2</v>
      </c>
      <c r="G407" s="16">
        <v>0.66</v>
      </c>
      <c r="H407" s="16">
        <v>0.68</v>
      </c>
      <c r="I407" s="16">
        <f t="shared" si="71"/>
        <v>2.0000000000000018E-2</v>
      </c>
      <c r="J407" s="16"/>
      <c r="K407" s="16"/>
      <c r="L407" s="16"/>
      <c r="M407" s="16"/>
      <c r="N407" s="16"/>
      <c r="O407" s="16"/>
      <c r="P407" s="16">
        <v>3.96</v>
      </c>
      <c r="Q407" s="16">
        <v>3.95</v>
      </c>
      <c r="R407" s="16">
        <f t="shared" si="72"/>
        <v>-9.9999999999997868E-3</v>
      </c>
      <c r="S407" s="16">
        <v>0.55000000000000004</v>
      </c>
      <c r="T407" s="16">
        <v>0.56000000000000005</v>
      </c>
      <c r="U407" s="16">
        <f t="shared" si="73"/>
        <v>1.0000000000000009E-2</v>
      </c>
      <c r="V407" s="16"/>
      <c r="W407" s="16"/>
      <c r="X407" s="16"/>
      <c r="Y407" s="16"/>
      <c r="Z407" s="16"/>
    </row>
    <row r="408" spans="1:26" x14ac:dyDescent="0.3">
      <c r="A408" s="14">
        <v>4</v>
      </c>
      <c r="B408" s="14"/>
      <c r="C408" s="14"/>
      <c r="D408" s="16">
        <v>4.08</v>
      </c>
      <c r="E408" s="16">
        <v>4.09</v>
      </c>
      <c r="F408" s="16">
        <f t="shared" si="70"/>
        <v>9.9999999999997868E-3</v>
      </c>
      <c r="G408" s="16">
        <v>0.96</v>
      </c>
      <c r="H408" s="16">
        <v>0.98</v>
      </c>
      <c r="I408" s="16">
        <f t="shared" si="71"/>
        <v>2.0000000000000018E-2</v>
      </c>
      <c r="J408" s="16"/>
      <c r="K408" s="16"/>
      <c r="L408" s="16"/>
      <c r="M408" s="16"/>
      <c r="N408" s="16"/>
      <c r="O408" s="16"/>
      <c r="P408" s="16">
        <v>4.26</v>
      </c>
      <c r="Q408" s="16">
        <v>4.2300000000000004</v>
      </c>
      <c r="R408" s="16">
        <f t="shared" si="72"/>
        <v>-2.9999999999999361E-2</v>
      </c>
      <c r="S408" s="16">
        <v>0.85</v>
      </c>
      <c r="T408" s="16">
        <v>0.85</v>
      </c>
      <c r="U408" s="16">
        <f t="shared" si="73"/>
        <v>0</v>
      </c>
      <c r="V408" s="16"/>
      <c r="W408" s="16"/>
      <c r="X408" s="16"/>
      <c r="Y408" s="16"/>
      <c r="Z408" s="16"/>
    </row>
    <row r="409" spans="1:26" x14ac:dyDescent="0.3">
      <c r="A409" s="14">
        <v>5</v>
      </c>
      <c r="B409" s="14"/>
      <c r="C409" s="14"/>
      <c r="D409" s="16">
        <v>2.76</v>
      </c>
      <c r="E409" s="16">
        <v>2.79</v>
      </c>
      <c r="F409" s="16">
        <f t="shared" si="70"/>
        <v>3.0000000000000249E-2</v>
      </c>
      <c r="G409" s="16">
        <v>0.97</v>
      </c>
      <c r="H409" s="16">
        <v>0.96</v>
      </c>
      <c r="I409" s="16">
        <f t="shared" si="71"/>
        <v>-1.0000000000000009E-2</v>
      </c>
      <c r="J409" s="16"/>
      <c r="K409" s="16"/>
      <c r="L409" s="16"/>
      <c r="M409" s="16"/>
      <c r="N409" s="16"/>
      <c r="O409" s="16"/>
      <c r="P409" s="16">
        <v>2.54</v>
      </c>
      <c r="Q409" s="16">
        <v>2.5299999999999998</v>
      </c>
      <c r="R409" s="16">
        <f t="shared" si="72"/>
        <v>-1.0000000000000231E-2</v>
      </c>
      <c r="S409" s="16">
        <v>0.85</v>
      </c>
      <c r="T409" s="16">
        <v>0.85</v>
      </c>
      <c r="U409" s="16">
        <f t="shared" si="73"/>
        <v>0</v>
      </c>
      <c r="V409" s="16"/>
      <c r="W409" s="16"/>
      <c r="X409" s="16"/>
      <c r="Y409" s="16"/>
      <c r="Z409" s="16"/>
    </row>
    <row r="410" spans="1:26" x14ac:dyDescent="0.3">
      <c r="A410" s="14">
        <v>6</v>
      </c>
      <c r="B410" s="14"/>
      <c r="C410" s="14"/>
      <c r="D410" s="16">
        <v>2.46</v>
      </c>
      <c r="E410" s="16">
        <v>2.48</v>
      </c>
      <c r="F410" s="16">
        <f t="shared" si="70"/>
        <v>2.0000000000000018E-2</v>
      </c>
      <c r="G410" s="16">
        <v>0.36</v>
      </c>
      <c r="H410" s="16">
        <v>0.35</v>
      </c>
      <c r="I410" s="16">
        <f t="shared" si="71"/>
        <v>-1.0000000000000009E-2</v>
      </c>
      <c r="J410" s="16"/>
      <c r="K410" s="16"/>
      <c r="L410" s="16"/>
      <c r="M410" s="16"/>
      <c r="N410" s="16"/>
      <c r="O410" s="16"/>
      <c r="P410" s="16">
        <v>2.39</v>
      </c>
      <c r="Q410" s="16">
        <v>2.37</v>
      </c>
      <c r="R410" s="16">
        <f t="shared" si="72"/>
        <v>-2.0000000000000018E-2</v>
      </c>
      <c r="S410" s="16">
        <v>0.61</v>
      </c>
      <c r="T410" s="16">
        <v>0.61</v>
      </c>
      <c r="U410" s="16">
        <f t="shared" si="73"/>
        <v>0</v>
      </c>
      <c r="V410" s="16"/>
      <c r="W410" s="16"/>
      <c r="X410" s="16"/>
      <c r="Y410" s="16"/>
      <c r="Z410" s="16"/>
    </row>
    <row r="411" spans="1:26" x14ac:dyDescent="0.3">
      <c r="A411" s="11">
        <v>0</v>
      </c>
      <c r="B411" s="11">
        <v>2.2000000000000002</v>
      </c>
      <c r="C411" s="12">
        <v>1060</v>
      </c>
      <c r="D411" s="13"/>
      <c r="E411" s="13"/>
      <c r="F411" s="13"/>
      <c r="G411" s="13"/>
      <c r="H411" s="13"/>
      <c r="I411" s="13"/>
      <c r="J411" s="13">
        <v>0</v>
      </c>
      <c r="K411" s="13">
        <v>0</v>
      </c>
      <c r="L411" s="13">
        <f>ABS(K411)-ABS(J411)</f>
        <v>0</v>
      </c>
      <c r="M411" s="13">
        <v>-0.42</v>
      </c>
      <c r="N411" s="13">
        <v>-0.43</v>
      </c>
      <c r="O411" s="13">
        <f>ABS(N411)-ABS(M411)</f>
        <v>1.0000000000000009E-2</v>
      </c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</row>
    <row r="412" spans="1:26" x14ac:dyDescent="0.3">
      <c r="A412" s="11">
        <v>1</v>
      </c>
      <c r="B412" s="11"/>
      <c r="C412" s="11"/>
      <c r="D412" s="13">
        <v>0.83</v>
      </c>
      <c r="E412" s="13">
        <v>0.87</v>
      </c>
      <c r="F412" s="13">
        <f>ABS(E412)-ABS(D412)</f>
        <v>4.0000000000000036E-2</v>
      </c>
      <c r="G412" s="13">
        <v>0.67</v>
      </c>
      <c r="H412" s="13">
        <v>0.66</v>
      </c>
      <c r="I412" s="13">
        <f>ABS(H412)-ABS(G412)</f>
        <v>-1.0000000000000009E-2</v>
      </c>
      <c r="J412" s="13"/>
      <c r="K412" s="13"/>
      <c r="L412" s="13"/>
      <c r="M412" s="13"/>
      <c r="N412" s="13"/>
      <c r="O412" s="13"/>
      <c r="P412" s="13">
        <v>2.92</v>
      </c>
      <c r="Q412" s="13">
        <v>2.89</v>
      </c>
      <c r="R412" s="13">
        <f t="shared" ref="R412:R418" si="74">ABS(Q412)-ABS(P412)</f>
        <v>-2.9999999999999805E-2</v>
      </c>
      <c r="S412" s="13">
        <v>-0.44</v>
      </c>
      <c r="T412" s="13">
        <v>-0.45</v>
      </c>
      <c r="U412" s="13">
        <f t="shared" ref="U412:U418" si="75">ABS(T412)-ABS(S412)</f>
        <v>1.0000000000000009E-2</v>
      </c>
      <c r="V412" s="13"/>
      <c r="W412" s="13"/>
      <c r="X412" s="13"/>
      <c r="Y412" s="13"/>
      <c r="Z412" s="13"/>
    </row>
    <row r="413" spans="1:26" x14ac:dyDescent="0.3">
      <c r="A413" s="11">
        <v>2</v>
      </c>
      <c r="B413" s="11"/>
      <c r="C413" s="11"/>
      <c r="D413" s="13">
        <v>3.79</v>
      </c>
      <c r="E413" s="13">
        <v>3.79</v>
      </c>
      <c r="F413" s="13">
        <f>ABS(E413)-ABS(D413)</f>
        <v>0</v>
      </c>
      <c r="G413" s="13">
        <v>0.64</v>
      </c>
      <c r="H413" s="13">
        <v>0.63</v>
      </c>
      <c r="I413" s="13">
        <f>ABS(H413)-ABS(G413)</f>
        <v>-1.0000000000000009E-2</v>
      </c>
      <c r="J413" s="13"/>
      <c r="K413" s="13"/>
      <c r="L413" s="13"/>
      <c r="M413" s="13"/>
      <c r="N413" s="13"/>
      <c r="O413" s="13"/>
      <c r="P413" s="13">
        <v>3.46</v>
      </c>
      <c r="Q413" s="13">
        <v>3.41</v>
      </c>
      <c r="R413" s="13">
        <f t="shared" si="74"/>
        <v>-4.9999999999999822E-2</v>
      </c>
      <c r="S413" s="13">
        <v>0.7</v>
      </c>
      <c r="T413" s="13">
        <v>0.71</v>
      </c>
      <c r="U413" s="13">
        <f t="shared" si="75"/>
        <v>1.0000000000000009E-2</v>
      </c>
      <c r="V413" s="13"/>
      <c r="W413" s="13"/>
      <c r="X413" s="13"/>
      <c r="Y413" s="13"/>
      <c r="Z413" s="13"/>
    </row>
    <row r="414" spans="1:26" x14ac:dyDescent="0.3">
      <c r="A414" s="11">
        <v>3</v>
      </c>
      <c r="B414" s="11"/>
      <c r="C414" s="11"/>
      <c r="D414" s="13">
        <v>4.09</v>
      </c>
      <c r="E414" s="13">
        <v>4.0999999999999996</v>
      </c>
      <c r="F414" s="13">
        <f>ABS(E414)-ABS(D414)</f>
        <v>9.9999999999997868E-3</v>
      </c>
      <c r="G414" s="13">
        <v>0.93</v>
      </c>
      <c r="H414" s="13">
        <v>0.95</v>
      </c>
      <c r="I414" s="13">
        <f>ABS(H414)-ABS(G414)</f>
        <v>1.9999999999999907E-2</v>
      </c>
      <c r="J414" s="13"/>
      <c r="K414" s="13"/>
      <c r="L414" s="13"/>
      <c r="M414" s="13"/>
      <c r="N414" s="13"/>
      <c r="O414" s="13"/>
      <c r="P414" s="13">
        <v>3.72</v>
      </c>
      <c r="Q414" s="13">
        <v>3.75</v>
      </c>
      <c r="R414" s="13">
        <f t="shared" si="74"/>
        <v>2.9999999999999805E-2</v>
      </c>
      <c r="S414" s="13">
        <v>0.69</v>
      </c>
      <c r="T414" s="13">
        <v>0.68</v>
      </c>
      <c r="U414" s="13">
        <f t="shared" si="75"/>
        <v>-9.9999999999998979E-3</v>
      </c>
      <c r="V414" s="13"/>
      <c r="W414" s="13"/>
      <c r="X414" s="13"/>
      <c r="Y414" s="13"/>
      <c r="Z414" s="13"/>
    </row>
    <row r="415" spans="1:26" x14ac:dyDescent="0.3">
      <c r="A415" s="11">
        <v>4</v>
      </c>
      <c r="B415" s="11"/>
      <c r="C415" s="11"/>
      <c r="D415" s="13">
        <v>2.09</v>
      </c>
      <c r="E415" s="13">
        <v>2.08</v>
      </c>
      <c r="F415" s="13">
        <f>ABS(E415)-ABS(D415)</f>
        <v>-9.9999999999997868E-3</v>
      </c>
      <c r="G415" s="13">
        <v>0.95</v>
      </c>
      <c r="H415" s="13">
        <v>0.96</v>
      </c>
      <c r="I415" s="13">
        <f>ABS(H415)-ABS(G415)</f>
        <v>1.0000000000000009E-2</v>
      </c>
      <c r="J415" s="13"/>
      <c r="K415" s="13"/>
      <c r="L415" s="13"/>
      <c r="M415" s="13"/>
      <c r="N415" s="13"/>
      <c r="O415" s="13"/>
      <c r="P415" s="13">
        <v>4.01</v>
      </c>
      <c r="Q415" s="13">
        <v>4.03</v>
      </c>
      <c r="R415" s="13">
        <f t="shared" si="74"/>
        <v>2.0000000000000462E-2</v>
      </c>
      <c r="S415" s="13">
        <v>0.98</v>
      </c>
      <c r="T415" s="13">
        <v>0.98</v>
      </c>
      <c r="U415" s="13">
        <f t="shared" si="75"/>
        <v>0</v>
      </c>
      <c r="V415" s="13"/>
      <c r="W415" s="13"/>
      <c r="X415" s="13"/>
      <c r="Y415" s="13"/>
      <c r="Z415" s="13"/>
    </row>
    <row r="416" spans="1:26" x14ac:dyDescent="0.3">
      <c r="A416" s="11">
        <v>5</v>
      </c>
      <c r="B416" s="11"/>
      <c r="C416" s="11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>
        <v>3.46</v>
      </c>
      <c r="Q416" s="13">
        <v>3.49</v>
      </c>
      <c r="R416" s="13">
        <f t="shared" si="74"/>
        <v>3.0000000000000249E-2</v>
      </c>
      <c r="S416" s="13">
        <v>1</v>
      </c>
      <c r="T416" s="13">
        <v>1.01</v>
      </c>
      <c r="U416" s="13">
        <f t="shared" si="75"/>
        <v>1.0000000000000009E-2</v>
      </c>
      <c r="V416" s="13"/>
      <c r="W416" s="13"/>
      <c r="X416" s="13"/>
      <c r="Y416" s="13"/>
      <c r="Z416" s="13"/>
    </row>
    <row r="417" spans="1:26" x14ac:dyDescent="0.3">
      <c r="A417" s="11">
        <v>6</v>
      </c>
      <c r="B417" s="11"/>
      <c r="C417" s="11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>
        <v>2.92</v>
      </c>
      <c r="Q417" s="13">
        <v>2.91</v>
      </c>
      <c r="R417" s="13">
        <f t="shared" si="74"/>
        <v>-9.9999999999997868E-3</v>
      </c>
      <c r="S417" s="13">
        <v>-0.14000000000000001</v>
      </c>
      <c r="T417" s="13">
        <v>-0.16</v>
      </c>
      <c r="U417" s="13">
        <f t="shared" si="75"/>
        <v>1.999999999999999E-2</v>
      </c>
      <c r="V417" s="13"/>
      <c r="W417" s="13"/>
      <c r="X417" s="13"/>
      <c r="Y417" s="13"/>
      <c r="Z417" s="13"/>
    </row>
    <row r="418" spans="1:26" x14ac:dyDescent="0.3">
      <c r="A418" s="11">
        <v>7</v>
      </c>
      <c r="B418" s="11"/>
      <c r="C418" s="11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>
        <v>2.74</v>
      </c>
      <c r="Q418" s="13">
        <v>2.73</v>
      </c>
      <c r="R418" s="13">
        <f t="shared" si="74"/>
        <v>-1.0000000000000231E-2</v>
      </c>
      <c r="S418" s="13">
        <v>-0.14000000000000001</v>
      </c>
      <c r="T418" s="13">
        <v>-0.15</v>
      </c>
      <c r="U418" s="13">
        <f t="shared" si="75"/>
        <v>9.9999999999999811E-3</v>
      </c>
      <c r="V418" s="13"/>
      <c r="W418" s="13"/>
      <c r="X418" s="13"/>
      <c r="Y418" s="13"/>
      <c r="Z418" s="13"/>
    </row>
    <row r="419" spans="1:26" x14ac:dyDescent="0.3">
      <c r="A419" s="14">
        <v>0</v>
      </c>
      <c r="B419" s="14">
        <v>1.05</v>
      </c>
      <c r="C419" s="15">
        <v>1080</v>
      </c>
      <c r="D419" s="16"/>
      <c r="E419" s="16"/>
      <c r="F419" s="16"/>
      <c r="G419" s="16"/>
      <c r="H419" s="16"/>
      <c r="I419" s="16"/>
      <c r="J419" s="16">
        <v>0</v>
      </c>
      <c r="K419" s="16">
        <v>0</v>
      </c>
      <c r="L419" s="16">
        <f>ABS(K419)-ABS(J419)</f>
        <v>0</v>
      </c>
      <c r="M419" s="16">
        <v>0.7</v>
      </c>
      <c r="N419" s="16">
        <v>0.71</v>
      </c>
      <c r="O419" s="16">
        <f>ABS(N419)-ABS(M419)</f>
        <v>1.0000000000000009E-2</v>
      </c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</row>
    <row r="420" spans="1:26" x14ac:dyDescent="0.3">
      <c r="A420" s="14">
        <v>1</v>
      </c>
      <c r="B420" s="14"/>
      <c r="C420" s="14"/>
      <c r="D420" s="16">
        <v>1.1499999999999999</v>
      </c>
      <c r="E420" s="16">
        <v>1.1399999999999999</v>
      </c>
      <c r="F420" s="16">
        <f t="shared" ref="F420:F425" si="76">ABS(E420)-ABS(D420)</f>
        <v>-1.0000000000000009E-2</v>
      </c>
      <c r="G420" s="16">
        <v>-0.63</v>
      </c>
      <c r="H420" s="16">
        <v>-0.64</v>
      </c>
      <c r="I420" s="16">
        <f t="shared" ref="I420:I425" si="77">ABS(H420)-ABS(G420)</f>
        <v>1.0000000000000009E-2</v>
      </c>
      <c r="J420" s="16"/>
      <c r="K420" s="16"/>
      <c r="L420" s="16"/>
      <c r="M420" s="16"/>
      <c r="N420" s="16"/>
      <c r="O420" s="16"/>
      <c r="P420" s="16">
        <v>3.69</v>
      </c>
      <c r="Q420" s="16">
        <v>3.66</v>
      </c>
      <c r="R420" s="16">
        <f>ABS(Q420)-ABS(P420)</f>
        <v>-2.9999999999999805E-2</v>
      </c>
      <c r="S420" s="16">
        <v>0.67</v>
      </c>
      <c r="T420" s="16">
        <v>0.67</v>
      </c>
      <c r="U420" s="16">
        <f>ABS(T420)-ABS(S420)</f>
        <v>0</v>
      </c>
      <c r="V420" s="16"/>
      <c r="W420" s="16"/>
      <c r="X420" s="16"/>
      <c r="Y420" s="16"/>
      <c r="Z420" s="16"/>
    </row>
    <row r="421" spans="1:26" x14ac:dyDescent="0.3">
      <c r="A421" s="14">
        <v>2</v>
      </c>
      <c r="B421" s="14"/>
      <c r="C421" s="14"/>
      <c r="D421" s="16">
        <v>3.8</v>
      </c>
      <c r="E421" s="16">
        <v>3.78</v>
      </c>
      <c r="F421" s="16">
        <f t="shared" si="76"/>
        <v>-2.0000000000000018E-2</v>
      </c>
      <c r="G421" s="16">
        <v>-0.64</v>
      </c>
      <c r="H421" s="16">
        <v>-0.62</v>
      </c>
      <c r="I421" s="16">
        <f t="shared" si="77"/>
        <v>-2.0000000000000018E-2</v>
      </c>
      <c r="J421" s="16"/>
      <c r="K421" s="16"/>
      <c r="L421" s="16"/>
      <c r="M421" s="16"/>
      <c r="N421" s="16"/>
      <c r="O421" s="16"/>
      <c r="P421" s="16">
        <v>3.99</v>
      </c>
      <c r="Q421" s="16">
        <v>3.96</v>
      </c>
      <c r="R421" s="16">
        <f>ABS(Q421)-ABS(P421)</f>
        <v>-3.0000000000000249E-2</v>
      </c>
      <c r="S421" s="16">
        <v>0.97</v>
      </c>
      <c r="T421" s="16">
        <v>0.99</v>
      </c>
      <c r="U421" s="16">
        <f>ABS(T421)-ABS(S421)</f>
        <v>2.0000000000000018E-2</v>
      </c>
      <c r="V421" s="16"/>
      <c r="W421" s="16"/>
      <c r="X421" s="16"/>
      <c r="Y421" s="16"/>
      <c r="Z421" s="16"/>
    </row>
    <row r="422" spans="1:26" x14ac:dyDescent="0.3">
      <c r="A422" s="14">
        <v>3</v>
      </c>
      <c r="B422" s="14"/>
      <c r="C422" s="14"/>
      <c r="D422" s="16">
        <v>4.08</v>
      </c>
      <c r="E422" s="16">
        <v>4.1100000000000003</v>
      </c>
      <c r="F422" s="16">
        <f t="shared" si="76"/>
        <v>3.0000000000000249E-2</v>
      </c>
      <c r="G422" s="16">
        <v>0.26</v>
      </c>
      <c r="H422" s="16">
        <v>0.26</v>
      </c>
      <c r="I422" s="16">
        <f t="shared" si="77"/>
        <v>0</v>
      </c>
      <c r="J422" s="16"/>
      <c r="K422" s="16"/>
      <c r="L422" s="16"/>
      <c r="M422" s="16"/>
      <c r="N422" s="16"/>
      <c r="O422" s="16"/>
      <c r="P422" s="16">
        <v>1.99</v>
      </c>
      <c r="Q422" s="16">
        <v>2</v>
      </c>
      <c r="R422" s="16">
        <f>ABS(Q422)-ABS(P422)</f>
        <v>1.0000000000000009E-2</v>
      </c>
      <c r="S422" s="16">
        <v>0.98</v>
      </c>
      <c r="T422" s="16">
        <v>0.97</v>
      </c>
      <c r="U422" s="16">
        <f>ABS(T422)-ABS(S422)</f>
        <v>-1.0000000000000009E-2</v>
      </c>
      <c r="V422" s="16"/>
      <c r="W422" s="16"/>
      <c r="X422" s="16"/>
      <c r="Y422" s="16"/>
      <c r="Z422" s="16"/>
    </row>
    <row r="423" spans="1:26" x14ac:dyDescent="0.3">
      <c r="A423" s="14">
        <v>4</v>
      </c>
      <c r="B423" s="14"/>
      <c r="C423" s="14"/>
      <c r="D423" s="16">
        <v>4.16</v>
      </c>
      <c r="E423" s="16">
        <v>4.1399999999999997</v>
      </c>
      <c r="F423" s="16">
        <f t="shared" si="76"/>
        <v>-2.0000000000000462E-2</v>
      </c>
      <c r="G423" s="16">
        <v>0.85</v>
      </c>
      <c r="H423" s="16">
        <v>0.86</v>
      </c>
      <c r="I423" s="16">
        <f t="shared" si="77"/>
        <v>1.0000000000000009E-2</v>
      </c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</row>
    <row r="424" spans="1:26" x14ac:dyDescent="0.3">
      <c r="A424" s="14">
        <v>5</v>
      </c>
      <c r="B424" s="14"/>
      <c r="C424" s="14"/>
      <c r="D424" s="16">
        <v>3.8</v>
      </c>
      <c r="E424" s="16">
        <v>3.8</v>
      </c>
      <c r="F424" s="16">
        <f t="shared" si="76"/>
        <v>0</v>
      </c>
      <c r="G424" s="16">
        <v>-0.34</v>
      </c>
      <c r="H424" s="16">
        <v>-0.36</v>
      </c>
      <c r="I424" s="16">
        <f t="shared" si="77"/>
        <v>1.9999999999999962E-2</v>
      </c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</row>
    <row r="425" spans="1:26" x14ac:dyDescent="0.3">
      <c r="A425" s="14">
        <v>6</v>
      </c>
      <c r="B425" s="14"/>
      <c r="C425" s="14"/>
      <c r="D425" s="16">
        <v>3.05</v>
      </c>
      <c r="E425" s="16">
        <v>3.02</v>
      </c>
      <c r="F425" s="16">
        <f t="shared" si="76"/>
        <v>-2.9999999999999805E-2</v>
      </c>
      <c r="G425" s="16">
        <v>-0.34</v>
      </c>
      <c r="H425" s="16">
        <v>-0.34</v>
      </c>
      <c r="I425" s="16">
        <f t="shared" si="77"/>
        <v>0</v>
      </c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</row>
    <row r="426" spans="1:26" x14ac:dyDescent="0.3">
      <c r="A426" s="11">
        <v>0</v>
      </c>
      <c r="B426" s="11">
        <v>1.24</v>
      </c>
      <c r="C426" s="12">
        <v>1100</v>
      </c>
      <c r="D426" s="13"/>
      <c r="E426" s="13"/>
      <c r="F426" s="13"/>
      <c r="G426" s="13"/>
      <c r="H426" s="13"/>
      <c r="I426" s="13"/>
      <c r="J426" s="13">
        <v>0</v>
      </c>
      <c r="K426" s="13">
        <v>0</v>
      </c>
      <c r="L426" s="13">
        <f>ABS(K426)-ABS(J426)</f>
        <v>0</v>
      </c>
      <c r="M426" s="13">
        <v>0.48</v>
      </c>
      <c r="N426" s="13">
        <v>0.46</v>
      </c>
      <c r="O426" s="13">
        <f>ABS(N426)-ABS(M426)</f>
        <v>-1.9999999999999962E-2</v>
      </c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</row>
    <row r="427" spans="1:26" x14ac:dyDescent="0.3">
      <c r="A427" s="11">
        <v>1</v>
      </c>
      <c r="B427" s="11"/>
      <c r="C427" s="11"/>
      <c r="D427" s="13">
        <v>3.06</v>
      </c>
      <c r="E427" s="13">
        <v>3.1</v>
      </c>
      <c r="F427" s="13">
        <f t="shared" ref="F427:F433" si="78">ABS(E427)-ABS(D427)</f>
        <v>4.0000000000000036E-2</v>
      </c>
      <c r="G427" s="13">
        <v>0.48</v>
      </c>
      <c r="H427" s="13">
        <v>0.48</v>
      </c>
      <c r="I427" s="13">
        <f t="shared" ref="I427:I433" si="79">ABS(H427)-ABS(G427)</f>
        <v>0</v>
      </c>
      <c r="J427" s="13"/>
      <c r="K427" s="13"/>
      <c r="L427" s="13"/>
      <c r="M427" s="13"/>
      <c r="N427" s="13"/>
      <c r="O427" s="13"/>
      <c r="P427" s="13">
        <v>3.93</v>
      </c>
      <c r="Q427" s="13">
        <v>3.98</v>
      </c>
      <c r="R427" s="13">
        <f>ABS(Q427)-ABS(P427)</f>
        <v>4.9999999999999822E-2</v>
      </c>
      <c r="S427" s="13">
        <v>0.48</v>
      </c>
      <c r="T427" s="13">
        <v>0.49</v>
      </c>
      <c r="U427" s="13">
        <f>ABS(T427)-ABS(S427)</f>
        <v>1.0000000000000009E-2</v>
      </c>
      <c r="V427" s="13"/>
      <c r="W427" s="13"/>
      <c r="X427" s="13"/>
      <c r="Y427" s="13"/>
      <c r="Z427" s="13"/>
    </row>
    <row r="428" spans="1:26" x14ac:dyDescent="0.3">
      <c r="A428" s="11">
        <v>2</v>
      </c>
      <c r="B428" s="11"/>
      <c r="C428" s="11"/>
      <c r="D428" s="13">
        <v>3.66</v>
      </c>
      <c r="E428" s="13">
        <v>3.68</v>
      </c>
      <c r="F428" s="13">
        <f t="shared" si="78"/>
        <v>2.0000000000000018E-2</v>
      </c>
      <c r="G428" s="13">
        <v>0.02</v>
      </c>
      <c r="H428" s="13">
        <v>0.04</v>
      </c>
      <c r="I428" s="13">
        <f t="shared" si="79"/>
        <v>0.02</v>
      </c>
      <c r="J428" s="13"/>
      <c r="K428" s="13"/>
      <c r="L428" s="13"/>
      <c r="M428" s="13"/>
      <c r="N428" s="13"/>
      <c r="O428" s="13"/>
      <c r="P428" s="13">
        <v>4.2300000000000004</v>
      </c>
      <c r="Q428" s="13">
        <v>4.25</v>
      </c>
      <c r="R428" s="13">
        <f>ABS(Q428)-ABS(P428)</f>
        <v>1.9999999999999574E-2</v>
      </c>
      <c r="S428" s="13">
        <v>0.78</v>
      </c>
      <c r="T428" s="13">
        <v>0.78</v>
      </c>
      <c r="U428" s="13">
        <f>ABS(T428)-ABS(S428)</f>
        <v>0</v>
      </c>
      <c r="V428" s="13"/>
      <c r="W428" s="13"/>
      <c r="X428" s="13"/>
      <c r="Y428" s="13"/>
      <c r="Z428" s="13"/>
    </row>
    <row r="429" spans="1:26" x14ac:dyDescent="0.3">
      <c r="A429" s="11">
        <v>3</v>
      </c>
      <c r="B429" s="11"/>
      <c r="C429" s="11"/>
      <c r="D429" s="13">
        <v>4.49</v>
      </c>
      <c r="E429" s="13">
        <v>4.54</v>
      </c>
      <c r="F429" s="13">
        <f t="shared" si="78"/>
        <v>4.9999999999999822E-2</v>
      </c>
      <c r="G429" s="13">
        <v>0.08</v>
      </c>
      <c r="H429" s="13">
        <v>0.09</v>
      </c>
      <c r="I429" s="13">
        <f t="shared" si="79"/>
        <v>9.999999999999995E-3</v>
      </c>
      <c r="J429" s="13"/>
      <c r="K429" s="13"/>
      <c r="L429" s="13"/>
      <c r="M429" s="13"/>
      <c r="N429" s="13"/>
      <c r="O429" s="13"/>
      <c r="P429" s="13">
        <v>2.23</v>
      </c>
      <c r="Q429" s="13">
        <v>2.1800000000000002</v>
      </c>
      <c r="R429" s="13">
        <f>ABS(Q429)-ABS(P429)</f>
        <v>-4.9999999999999822E-2</v>
      </c>
      <c r="S429" s="13">
        <v>0.78</v>
      </c>
      <c r="T429" s="13">
        <v>0.77</v>
      </c>
      <c r="U429" s="13">
        <f>ABS(T429)-ABS(S429)</f>
        <v>-1.0000000000000009E-2</v>
      </c>
      <c r="V429" s="13"/>
      <c r="W429" s="13"/>
      <c r="X429" s="13"/>
      <c r="Y429" s="13"/>
      <c r="Z429" s="13"/>
    </row>
    <row r="430" spans="1:26" x14ac:dyDescent="0.3">
      <c r="A430" s="11">
        <v>4</v>
      </c>
      <c r="B430" s="11"/>
      <c r="C430" s="11"/>
      <c r="D430" s="13">
        <v>4.79</v>
      </c>
      <c r="E430" s="13">
        <v>4.82</v>
      </c>
      <c r="F430" s="13">
        <f t="shared" si="78"/>
        <v>3.0000000000000249E-2</v>
      </c>
      <c r="G430" s="13">
        <v>0.4</v>
      </c>
      <c r="H430" s="13">
        <v>0.39</v>
      </c>
      <c r="I430" s="13">
        <f t="shared" si="79"/>
        <v>-1.0000000000000009E-2</v>
      </c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</row>
    <row r="431" spans="1:26" x14ac:dyDescent="0.3">
      <c r="A431" s="11">
        <v>5</v>
      </c>
      <c r="B431" s="11"/>
      <c r="C431" s="11"/>
      <c r="D431" s="13">
        <v>3.66</v>
      </c>
      <c r="E431" s="13">
        <v>3.66</v>
      </c>
      <c r="F431" s="13">
        <f t="shared" si="78"/>
        <v>0</v>
      </c>
      <c r="G431" s="13">
        <v>0.32</v>
      </c>
      <c r="H431" s="13">
        <v>0.33</v>
      </c>
      <c r="I431" s="13">
        <f t="shared" si="79"/>
        <v>1.0000000000000009E-2</v>
      </c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</row>
    <row r="432" spans="1:26" x14ac:dyDescent="0.3">
      <c r="A432" s="11">
        <v>6</v>
      </c>
      <c r="B432" s="11"/>
      <c r="C432" s="11"/>
      <c r="D432" s="13">
        <v>3.06</v>
      </c>
      <c r="E432" s="13">
        <v>3.09</v>
      </c>
      <c r="F432" s="13">
        <f t="shared" si="78"/>
        <v>2.9999999999999805E-2</v>
      </c>
      <c r="G432" s="13">
        <v>0.78</v>
      </c>
      <c r="H432" s="13">
        <v>0.76</v>
      </c>
      <c r="I432" s="13">
        <f t="shared" si="79"/>
        <v>-2.0000000000000018E-2</v>
      </c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</row>
    <row r="433" spans="1:26" x14ac:dyDescent="0.3">
      <c r="A433" s="11">
        <v>7</v>
      </c>
      <c r="B433" s="11"/>
      <c r="C433" s="11"/>
      <c r="D433" s="13">
        <v>2.96</v>
      </c>
      <c r="E433" s="13">
        <v>2.93</v>
      </c>
      <c r="F433" s="13">
        <f t="shared" si="78"/>
        <v>-2.9999999999999805E-2</v>
      </c>
      <c r="G433" s="13">
        <v>0.78</v>
      </c>
      <c r="H433" s="13">
        <v>0.77</v>
      </c>
      <c r="I433" s="13">
        <f t="shared" si="79"/>
        <v>-1.0000000000000009E-2</v>
      </c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</row>
    <row r="434" spans="1:26" x14ac:dyDescent="0.3">
      <c r="A434" s="14">
        <v>0</v>
      </c>
      <c r="B434" s="14">
        <v>0.9</v>
      </c>
      <c r="C434" s="15">
        <v>1120</v>
      </c>
      <c r="D434" s="16"/>
      <c r="E434" s="16"/>
      <c r="F434" s="16"/>
      <c r="G434" s="16"/>
      <c r="H434" s="16"/>
      <c r="I434" s="16"/>
      <c r="J434" s="16">
        <v>0</v>
      </c>
      <c r="K434" s="16">
        <v>0</v>
      </c>
      <c r="L434" s="16">
        <f>ABS(K434)-ABS(J434)</f>
        <v>0</v>
      </c>
      <c r="M434" s="16">
        <v>0.8</v>
      </c>
      <c r="N434" s="16">
        <v>0.8</v>
      </c>
      <c r="O434" s="16">
        <f>ABS(N434)-ABS(M434)</f>
        <v>0</v>
      </c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</row>
    <row r="435" spans="1:26" x14ac:dyDescent="0.3">
      <c r="A435" s="14">
        <v>1</v>
      </c>
      <c r="B435" s="14"/>
      <c r="C435" s="14"/>
      <c r="D435" s="16">
        <v>3.44</v>
      </c>
      <c r="E435" s="16">
        <v>3.48</v>
      </c>
      <c r="F435" s="16">
        <f>ABS(E435)-ABS(D435)</f>
        <v>4.0000000000000036E-2</v>
      </c>
      <c r="G435" s="16">
        <v>0.78</v>
      </c>
      <c r="H435" s="16">
        <v>0.79</v>
      </c>
      <c r="I435" s="16">
        <f>ABS(H435)-ABS(G435)</f>
        <v>1.0000000000000009E-2</v>
      </c>
      <c r="J435" s="16"/>
      <c r="K435" s="16"/>
      <c r="L435" s="16"/>
      <c r="M435" s="16"/>
      <c r="N435" s="16"/>
      <c r="O435" s="16"/>
      <c r="P435" s="16">
        <v>3.47</v>
      </c>
      <c r="Q435" s="16">
        <v>3.49</v>
      </c>
      <c r="R435" s="16">
        <f>ABS(Q435)-ABS(P435)</f>
        <v>2.0000000000000018E-2</v>
      </c>
      <c r="S435" s="16">
        <v>0.77</v>
      </c>
      <c r="T435" s="16">
        <v>0.75</v>
      </c>
      <c r="U435" s="16">
        <f>ABS(T435)-ABS(S435)</f>
        <v>-2.0000000000000018E-2</v>
      </c>
      <c r="V435" s="16"/>
      <c r="W435" s="16"/>
      <c r="X435" s="16"/>
      <c r="Y435" s="16"/>
      <c r="Z435" s="16"/>
    </row>
    <row r="436" spans="1:26" x14ac:dyDescent="0.3">
      <c r="A436" s="14">
        <v>2</v>
      </c>
      <c r="B436" s="14"/>
      <c r="C436" s="14"/>
      <c r="D436" s="16">
        <v>3.74</v>
      </c>
      <c r="E436" s="16">
        <v>3.79</v>
      </c>
      <c r="F436" s="16">
        <f>ABS(E436)-ABS(D436)</f>
        <v>4.9999999999999822E-2</v>
      </c>
      <c r="G436" s="16">
        <v>1.08</v>
      </c>
      <c r="H436" s="16">
        <v>1.08</v>
      </c>
      <c r="I436" s="16">
        <f>ABS(H436)-ABS(G436)</f>
        <v>0</v>
      </c>
      <c r="J436" s="16"/>
      <c r="K436" s="16"/>
      <c r="L436" s="16"/>
      <c r="M436" s="16"/>
      <c r="N436" s="16"/>
      <c r="O436" s="16"/>
      <c r="P436" s="16">
        <v>3.77</v>
      </c>
      <c r="Q436" s="16">
        <v>3.8</v>
      </c>
      <c r="R436" s="16">
        <f>ABS(Q436)-ABS(P436)</f>
        <v>2.9999999999999805E-2</v>
      </c>
      <c r="S436" s="16">
        <v>1.06</v>
      </c>
      <c r="T436" s="16">
        <v>1.07</v>
      </c>
      <c r="U436" s="16">
        <f>ABS(T436)-ABS(S436)</f>
        <v>1.0000000000000009E-2</v>
      </c>
      <c r="V436" s="16"/>
      <c r="W436" s="16"/>
      <c r="X436" s="16"/>
      <c r="Y436" s="16"/>
      <c r="Z436" s="16"/>
    </row>
    <row r="437" spans="1:26" x14ac:dyDescent="0.3">
      <c r="A437" s="14">
        <v>3</v>
      </c>
      <c r="B437" s="14"/>
      <c r="C437" s="14"/>
      <c r="D437" s="16">
        <v>1.74</v>
      </c>
      <c r="E437" s="16">
        <v>1.7</v>
      </c>
      <c r="F437" s="16">
        <f>ABS(E437)-ABS(D437)</f>
        <v>-4.0000000000000036E-2</v>
      </c>
      <c r="G437" s="16">
        <v>1.0900000000000001</v>
      </c>
      <c r="H437" s="16">
        <v>1.0900000000000001</v>
      </c>
      <c r="I437" s="16">
        <f>ABS(H437)-ABS(G437)</f>
        <v>0</v>
      </c>
      <c r="J437" s="16"/>
      <c r="K437" s="16"/>
      <c r="L437" s="16"/>
      <c r="M437" s="16"/>
      <c r="N437" s="16"/>
      <c r="O437" s="16"/>
      <c r="P437" s="16">
        <v>1.77</v>
      </c>
      <c r="Q437" s="16">
        <v>1.77</v>
      </c>
      <c r="R437" s="16">
        <f>ABS(Q437)-ABS(P437)</f>
        <v>0</v>
      </c>
      <c r="S437" s="16">
        <v>1.08</v>
      </c>
      <c r="T437" s="16">
        <v>1.07</v>
      </c>
      <c r="U437" s="16">
        <f>ABS(T437)-ABS(S437)</f>
        <v>-1.0000000000000009E-2</v>
      </c>
      <c r="V437" s="16"/>
      <c r="W437" s="16"/>
      <c r="X437" s="16"/>
      <c r="Y437" s="16"/>
      <c r="Z437" s="16"/>
    </row>
    <row r="438" spans="1:26" x14ac:dyDescent="0.3">
      <c r="A438" s="11">
        <v>0</v>
      </c>
      <c r="B438" s="11">
        <v>1.05</v>
      </c>
      <c r="C438" s="12">
        <v>1140</v>
      </c>
      <c r="D438" s="13"/>
      <c r="E438" s="13"/>
      <c r="F438" s="13"/>
      <c r="G438" s="13"/>
      <c r="H438" s="13"/>
      <c r="I438" s="13"/>
      <c r="J438" s="13">
        <v>0</v>
      </c>
      <c r="K438" s="13">
        <v>0</v>
      </c>
      <c r="L438" s="13">
        <f>ABS(K438)-ABS(J438)</f>
        <v>0</v>
      </c>
      <c r="M438" s="13">
        <v>0.65</v>
      </c>
      <c r="N438" s="13">
        <v>0.63</v>
      </c>
      <c r="O438" s="13">
        <f>ABS(N438)-ABS(M438)</f>
        <v>-2.0000000000000018E-2</v>
      </c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</row>
    <row r="439" spans="1:26" x14ac:dyDescent="0.3">
      <c r="A439" s="11">
        <v>1</v>
      </c>
      <c r="B439" s="11"/>
      <c r="C439" s="11"/>
      <c r="D439" s="13">
        <v>3.3</v>
      </c>
      <c r="E439" s="13">
        <v>3.26</v>
      </c>
      <c r="F439" s="13">
        <f t="shared" ref="F439:F444" si="80">ABS(E439)-ABS(D439)</f>
        <v>-4.0000000000000036E-2</v>
      </c>
      <c r="G439" s="13">
        <v>0.62</v>
      </c>
      <c r="H439" s="13">
        <v>0.61</v>
      </c>
      <c r="I439" s="13">
        <f t="shared" ref="I439:I444" si="81">ABS(H439)-ABS(G439)</f>
        <v>-1.0000000000000009E-2</v>
      </c>
      <c r="J439" s="13"/>
      <c r="K439" s="13"/>
      <c r="L439" s="13"/>
      <c r="M439" s="13"/>
      <c r="N439" s="13"/>
      <c r="O439" s="13"/>
      <c r="P439" s="13">
        <v>3.24</v>
      </c>
      <c r="Q439" s="13">
        <v>3.23</v>
      </c>
      <c r="R439" s="13">
        <f>ABS(Q439)-ABS(P439)</f>
        <v>-1.0000000000000231E-2</v>
      </c>
      <c r="S439" s="13">
        <v>0.64</v>
      </c>
      <c r="T439" s="13">
        <v>0.66</v>
      </c>
      <c r="U439" s="13">
        <f>ABS(T439)-ABS(S439)</f>
        <v>2.0000000000000018E-2</v>
      </c>
      <c r="V439" s="13"/>
      <c r="W439" s="13"/>
      <c r="X439" s="13"/>
      <c r="Y439" s="13"/>
      <c r="Z439" s="13"/>
    </row>
    <row r="440" spans="1:26" x14ac:dyDescent="0.3">
      <c r="A440" s="11">
        <v>2</v>
      </c>
      <c r="B440" s="11"/>
      <c r="C440" s="11"/>
      <c r="D440" s="13">
        <v>4.1399999999999997</v>
      </c>
      <c r="E440" s="13">
        <v>4.16</v>
      </c>
      <c r="F440" s="13">
        <f t="shared" si="80"/>
        <v>2.0000000000000462E-2</v>
      </c>
      <c r="G440" s="13">
        <v>-0.44</v>
      </c>
      <c r="H440" s="13">
        <v>-0.45</v>
      </c>
      <c r="I440" s="13">
        <f t="shared" si="81"/>
        <v>1.0000000000000009E-2</v>
      </c>
      <c r="J440" s="13"/>
      <c r="K440" s="13"/>
      <c r="L440" s="13"/>
      <c r="M440" s="13"/>
      <c r="N440" s="13"/>
      <c r="O440" s="13"/>
      <c r="P440" s="13">
        <v>3.66</v>
      </c>
      <c r="Q440" s="13">
        <v>3.66</v>
      </c>
      <c r="R440" s="13">
        <f>ABS(Q440)-ABS(P440)</f>
        <v>0</v>
      </c>
      <c r="S440" s="13">
        <v>0.64</v>
      </c>
      <c r="T440" s="13">
        <v>0.64</v>
      </c>
      <c r="U440" s="13">
        <f>ABS(T440)-ABS(S440)</f>
        <v>0</v>
      </c>
      <c r="V440" s="13"/>
      <c r="W440" s="13"/>
      <c r="X440" s="13"/>
      <c r="Y440" s="13"/>
      <c r="Z440" s="13"/>
    </row>
    <row r="441" spans="1:26" x14ac:dyDescent="0.3">
      <c r="A441" s="11">
        <v>3</v>
      </c>
      <c r="B441" s="11"/>
      <c r="C441" s="11"/>
      <c r="D441" s="13">
        <v>5.28</v>
      </c>
      <c r="E441" s="13">
        <v>5.32</v>
      </c>
      <c r="F441" s="13">
        <f t="shared" si="80"/>
        <v>4.0000000000000036E-2</v>
      </c>
      <c r="G441" s="13">
        <v>-0.44</v>
      </c>
      <c r="H441" s="13">
        <v>-0.46</v>
      </c>
      <c r="I441" s="13">
        <f t="shared" si="81"/>
        <v>2.0000000000000018E-2</v>
      </c>
      <c r="J441" s="13"/>
      <c r="K441" s="13"/>
      <c r="L441" s="13"/>
      <c r="M441" s="13"/>
      <c r="N441" s="13"/>
      <c r="O441" s="13"/>
      <c r="P441" s="13">
        <v>3.96</v>
      </c>
      <c r="Q441" s="13">
        <v>4.01</v>
      </c>
      <c r="R441" s="13">
        <f>ABS(Q441)-ABS(P441)</f>
        <v>4.9999999999999822E-2</v>
      </c>
      <c r="S441" s="13">
        <v>0.94</v>
      </c>
      <c r="T441" s="13">
        <v>0.93</v>
      </c>
      <c r="U441" s="13">
        <f>ABS(T441)-ABS(S441)</f>
        <v>-9.9999999999998979E-3</v>
      </c>
      <c r="V441" s="13"/>
      <c r="W441" s="13"/>
      <c r="X441" s="13"/>
      <c r="Y441" s="13"/>
      <c r="Z441" s="13"/>
    </row>
    <row r="442" spans="1:26" x14ac:dyDescent="0.3">
      <c r="A442" s="11">
        <v>4</v>
      </c>
      <c r="B442" s="11"/>
      <c r="C442" s="11"/>
      <c r="D442" s="13">
        <v>5.58</v>
      </c>
      <c r="E442" s="13">
        <v>5.57</v>
      </c>
      <c r="F442" s="13">
        <f t="shared" si="80"/>
        <v>-9.9999999999997868E-3</v>
      </c>
      <c r="G442" s="13">
        <v>-0.14000000000000001</v>
      </c>
      <c r="H442" s="13">
        <v>-0.14000000000000001</v>
      </c>
      <c r="I442" s="13">
        <f t="shared" si="81"/>
        <v>0</v>
      </c>
      <c r="J442" s="13"/>
      <c r="K442" s="13"/>
      <c r="L442" s="13"/>
      <c r="M442" s="13"/>
      <c r="N442" s="13"/>
      <c r="O442" s="13"/>
      <c r="P442" s="13">
        <v>3.24</v>
      </c>
      <c r="Q442" s="13">
        <v>3.23</v>
      </c>
      <c r="R442" s="13">
        <f>ABS(Q442)-ABS(P442)</f>
        <v>-1.0000000000000231E-2</v>
      </c>
      <c r="S442" s="13">
        <v>0.94</v>
      </c>
      <c r="T442" s="13">
        <v>0.94</v>
      </c>
      <c r="U442" s="13">
        <f>ABS(T442)-ABS(S442)</f>
        <v>0</v>
      </c>
      <c r="V442" s="13"/>
      <c r="W442" s="13"/>
      <c r="X442" s="13"/>
      <c r="Y442" s="13"/>
      <c r="Z442" s="13"/>
    </row>
    <row r="443" spans="1:26" x14ac:dyDescent="0.3">
      <c r="A443" s="11">
        <v>5</v>
      </c>
      <c r="B443" s="11"/>
      <c r="C443" s="11"/>
      <c r="D443" s="13">
        <v>4.1399999999999997</v>
      </c>
      <c r="E443" s="13">
        <v>4.17</v>
      </c>
      <c r="F443" s="13">
        <f t="shared" si="80"/>
        <v>3.0000000000000249E-2</v>
      </c>
      <c r="G443" s="13">
        <v>-0.14000000000000001</v>
      </c>
      <c r="H443" s="13">
        <v>-0.15</v>
      </c>
      <c r="I443" s="13">
        <f t="shared" si="81"/>
        <v>9.9999999999999811E-3</v>
      </c>
      <c r="J443" s="13"/>
      <c r="K443" s="13"/>
      <c r="L443" s="13"/>
      <c r="M443" s="13"/>
      <c r="N443" s="13"/>
      <c r="O443" s="13"/>
      <c r="P443" s="13">
        <v>1.96</v>
      </c>
      <c r="Q443" s="13">
        <v>1.94</v>
      </c>
      <c r="R443" s="13">
        <f>ABS(Q443)-ABS(P443)</f>
        <v>-2.0000000000000018E-2</v>
      </c>
      <c r="S443" s="13">
        <v>0.94</v>
      </c>
      <c r="T443" s="13">
        <v>0.94</v>
      </c>
      <c r="U443" s="13">
        <f>ABS(T443)-ABS(S443)</f>
        <v>0</v>
      </c>
      <c r="V443" s="13"/>
      <c r="W443" s="13"/>
      <c r="X443" s="13"/>
      <c r="Y443" s="13"/>
      <c r="Z443" s="13"/>
    </row>
    <row r="444" spans="1:26" x14ac:dyDescent="0.3">
      <c r="A444" s="11">
        <v>6</v>
      </c>
      <c r="B444" s="11"/>
      <c r="C444" s="11"/>
      <c r="D444" s="13">
        <v>3.79</v>
      </c>
      <c r="E444" s="13">
        <v>3.81</v>
      </c>
      <c r="F444" s="13">
        <f t="shared" si="80"/>
        <v>2.0000000000000018E-2</v>
      </c>
      <c r="G444" s="13">
        <v>0.3</v>
      </c>
      <c r="H444" s="13">
        <v>0.3</v>
      </c>
      <c r="I444" s="13">
        <f t="shared" si="81"/>
        <v>0</v>
      </c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</row>
    <row r="445" spans="1:26" x14ac:dyDescent="0.3">
      <c r="A445" s="14">
        <v>0</v>
      </c>
      <c r="B445" s="14">
        <v>0.92</v>
      </c>
      <c r="C445" s="15">
        <v>1160</v>
      </c>
      <c r="D445" s="16"/>
      <c r="E445" s="16"/>
      <c r="F445" s="16"/>
      <c r="G445" s="16"/>
      <c r="H445" s="16"/>
      <c r="I445" s="16"/>
      <c r="J445" s="16">
        <v>0</v>
      </c>
      <c r="K445" s="16">
        <v>0</v>
      </c>
      <c r="L445" s="16">
        <f>ABS(K445)-ABS(J445)</f>
        <v>0</v>
      </c>
      <c r="M445" s="16">
        <v>0.78</v>
      </c>
      <c r="N445" s="16">
        <v>0.79</v>
      </c>
      <c r="O445" s="16">
        <f>ABS(N445)-ABS(M445)</f>
        <v>1.0000000000000009E-2</v>
      </c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</row>
    <row r="446" spans="1:26" x14ac:dyDescent="0.3">
      <c r="A446" s="14">
        <v>1</v>
      </c>
      <c r="B446" s="14"/>
      <c r="C446" s="14"/>
      <c r="D446" s="16">
        <v>3.39</v>
      </c>
      <c r="E446" s="16">
        <v>3.35</v>
      </c>
      <c r="F446" s="16">
        <f>ABS(E446)-ABS(D446)</f>
        <v>-4.0000000000000036E-2</v>
      </c>
      <c r="G446" s="16">
        <v>0.73</v>
      </c>
      <c r="H446" s="16">
        <v>0.74</v>
      </c>
      <c r="I446" s="16">
        <f>ABS(H446)-ABS(G446)</f>
        <v>1.0000000000000009E-2</v>
      </c>
      <c r="J446" s="16"/>
      <c r="K446" s="16"/>
      <c r="L446" s="16"/>
      <c r="M446" s="16"/>
      <c r="N446" s="16"/>
      <c r="O446" s="16"/>
      <c r="P446" s="16">
        <v>3.8</v>
      </c>
      <c r="Q446" s="16">
        <v>3.75</v>
      </c>
      <c r="R446" s="16">
        <f>ABS(Q446)-ABS(P446)</f>
        <v>-4.9999999999999822E-2</v>
      </c>
      <c r="S446" s="16">
        <v>0.56000000000000005</v>
      </c>
      <c r="T446" s="16">
        <v>0.56000000000000005</v>
      </c>
      <c r="U446" s="16">
        <f>ABS(T446)-ABS(S446)</f>
        <v>0</v>
      </c>
      <c r="V446" s="16"/>
      <c r="W446" s="16"/>
      <c r="X446" s="16"/>
      <c r="Y446" s="16"/>
      <c r="Z446" s="16"/>
    </row>
    <row r="447" spans="1:26" x14ac:dyDescent="0.3">
      <c r="A447" s="14">
        <v>2</v>
      </c>
      <c r="B447" s="14"/>
      <c r="C447" s="14"/>
      <c r="D447" s="16">
        <v>4.09</v>
      </c>
      <c r="E447" s="16">
        <v>4.13</v>
      </c>
      <c r="F447" s="16">
        <f>ABS(E447)-ABS(D447)</f>
        <v>4.0000000000000036E-2</v>
      </c>
      <c r="G447" s="16">
        <v>-0.9</v>
      </c>
      <c r="H447" s="16">
        <v>-0.89</v>
      </c>
      <c r="I447" s="16">
        <f>ABS(H447)-ABS(G447)</f>
        <v>-1.0000000000000009E-2</v>
      </c>
      <c r="J447" s="16"/>
      <c r="K447" s="16"/>
      <c r="L447" s="16"/>
      <c r="M447" s="16"/>
      <c r="N447" s="16"/>
      <c r="O447" s="16"/>
      <c r="P447" s="16">
        <v>4.0999999999999996</v>
      </c>
      <c r="Q447" s="16">
        <v>4.09</v>
      </c>
      <c r="R447" s="16">
        <f>ABS(Q447)-ABS(P447)</f>
        <v>-9.9999999999997868E-3</v>
      </c>
      <c r="S447" s="16">
        <v>0.85</v>
      </c>
      <c r="T447" s="16">
        <v>0.84</v>
      </c>
      <c r="U447" s="16">
        <f>ABS(T447)-ABS(S447)</f>
        <v>-1.0000000000000009E-2</v>
      </c>
      <c r="V447" s="16"/>
      <c r="W447" s="16"/>
      <c r="X447" s="16"/>
      <c r="Y447" s="16"/>
      <c r="Z447" s="16"/>
    </row>
    <row r="448" spans="1:26" x14ac:dyDescent="0.3">
      <c r="A448" s="14">
        <v>3</v>
      </c>
      <c r="B448" s="14"/>
      <c r="C448" s="14"/>
      <c r="D448" s="16">
        <v>6.15</v>
      </c>
      <c r="E448" s="16">
        <v>6.18</v>
      </c>
      <c r="F448" s="16">
        <f>ABS(E448)-ABS(D448)</f>
        <v>2.9999999999999361E-2</v>
      </c>
      <c r="G448" s="16">
        <v>-1.01</v>
      </c>
      <c r="H448" s="16">
        <v>-1.01</v>
      </c>
      <c r="I448" s="16">
        <f>ABS(H448)-ABS(G448)</f>
        <v>0</v>
      </c>
      <c r="J448" s="16"/>
      <c r="K448" s="16"/>
      <c r="L448" s="16"/>
      <c r="M448" s="16"/>
      <c r="N448" s="16"/>
      <c r="O448" s="16"/>
      <c r="P448" s="16">
        <v>2.1</v>
      </c>
      <c r="Q448" s="16">
        <v>2.15</v>
      </c>
      <c r="R448" s="16">
        <f>ABS(Q448)-ABS(P448)</f>
        <v>4.9999999999999822E-2</v>
      </c>
      <c r="S448" s="16">
        <v>0.96</v>
      </c>
      <c r="T448" s="16">
        <v>0.97</v>
      </c>
      <c r="U448" s="16">
        <f>ABS(T448)-ABS(S448)</f>
        <v>1.0000000000000009E-2</v>
      </c>
      <c r="V448" s="16"/>
      <c r="W448" s="16"/>
      <c r="X448" s="16"/>
      <c r="Y448" s="16"/>
      <c r="Z448" s="16"/>
    </row>
    <row r="449" spans="1:26" x14ac:dyDescent="0.3">
      <c r="A449" s="14">
        <v>4</v>
      </c>
      <c r="B449" s="14"/>
      <c r="C449" s="14"/>
      <c r="D449" s="16">
        <v>6.45</v>
      </c>
      <c r="E449" s="16">
        <v>6.45</v>
      </c>
      <c r="F449" s="16">
        <f>ABS(E449)-ABS(D449)</f>
        <v>0</v>
      </c>
      <c r="G449" s="16">
        <v>-0.72</v>
      </c>
      <c r="H449" s="16">
        <v>-0.71</v>
      </c>
      <c r="I449" s="16">
        <f>ABS(H449)-ABS(G449)</f>
        <v>-1.0000000000000009E-2</v>
      </c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</row>
    <row r="450" spans="1:26" x14ac:dyDescent="0.3">
      <c r="A450" s="14">
        <v>5</v>
      </c>
      <c r="B450" s="14"/>
      <c r="C450" s="14"/>
      <c r="D450" s="16">
        <v>4.45</v>
      </c>
      <c r="E450" s="16">
        <v>4.46</v>
      </c>
      <c r="F450" s="16">
        <f>ABS(E450)-ABS(D450)</f>
        <v>9.9999999999997868E-3</v>
      </c>
      <c r="G450" s="16">
        <v>-0.62</v>
      </c>
      <c r="H450" s="16">
        <v>-0.63</v>
      </c>
      <c r="I450" s="16">
        <f>ABS(H450)-ABS(G450)</f>
        <v>1.0000000000000009E-2</v>
      </c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</row>
    <row r="451" spans="1:26" x14ac:dyDescent="0.3">
      <c r="A451" s="11">
        <v>0</v>
      </c>
      <c r="B451" s="11" t="s">
        <v>44</v>
      </c>
      <c r="C451" s="12">
        <v>1167.1400000000001</v>
      </c>
      <c r="D451" s="13"/>
      <c r="E451" s="13"/>
      <c r="F451" s="13"/>
      <c r="G451" s="13"/>
      <c r="H451" s="13"/>
      <c r="I451" s="13"/>
      <c r="J451" s="13">
        <v>0</v>
      </c>
      <c r="K451" s="13">
        <v>0</v>
      </c>
      <c r="L451" s="13">
        <f>ABS(K451)-ABS(J451)</f>
        <v>0</v>
      </c>
      <c r="M451" s="13">
        <v>0.75</v>
      </c>
      <c r="N451" s="13">
        <v>0.75</v>
      </c>
      <c r="O451" s="13">
        <f>ABS(N451)-ABS(M451)</f>
        <v>0</v>
      </c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</row>
    <row r="452" spans="1:26" x14ac:dyDescent="0.3">
      <c r="A452" s="11">
        <v>1</v>
      </c>
      <c r="B452" s="11"/>
      <c r="C452" s="11"/>
      <c r="D452" s="13">
        <v>1.34</v>
      </c>
      <c r="E452" s="13">
        <v>1.37</v>
      </c>
      <c r="F452" s="13">
        <f t="shared" ref="F452:F458" si="82">ABS(E452)-ABS(D452)</f>
        <v>3.0000000000000027E-2</v>
      </c>
      <c r="G452" s="13">
        <v>0.72</v>
      </c>
      <c r="H452" s="13">
        <v>0.72</v>
      </c>
      <c r="I452" s="13">
        <f t="shared" ref="I452:I458" si="83">ABS(H452)-ABS(G452)</f>
        <v>0</v>
      </c>
      <c r="J452" s="13"/>
      <c r="K452" s="13"/>
      <c r="L452" s="13"/>
      <c r="M452" s="13"/>
      <c r="N452" s="13"/>
      <c r="O452" s="13"/>
      <c r="P452" s="13">
        <v>3.53</v>
      </c>
      <c r="Q452" s="13">
        <v>3.49</v>
      </c>
      <c r="R452" s="13">
        <f>ABS(Q452)-ABS(P452)</f>
        <v>-3.9999999999999591E-2</v>
      </c>
      <c r="S452" s="13">
        <v>0.72</v>
      </c>
      <c r="T452" s="13">
        <v>0.7</v>
      </c>
      <c r="U452" s="13">
        <f>ABS(T452)-ABS(S452)</f>
        <v>-2.0000000000000018E-2</v>
      </c>
      <c r="V452" s="13"/>
      <c r="W452" s="13"/>
      <c r="X452" s="13"/>
      <c r="Y452" s="13"/>
      <c r="Z452" s="13"/>
    </row>
    <row r="453" spans="1:26" x14ac:dyDescent="0.3">
      <c r="A453" s="11">
        <v>2</v>
      </c>
      <c r="B453" s="11"/>
      <c r="C453" s="11"/>
      <c r="D453" s="13">
        <v>1.8</v>
      </c>
      <c r="E453" s="13">
        <v>1.76</v>
      </c>
      <c r="F453" s="13">
        <f t="shared" si="82"/>
        <v>-4.0000000000000036E-2</v>
      </c>
      <c r="G453" s="13">
        <v>-0.93</v>
      </c>
      <c r="H453" s="13">
        <v>-0.95</v>
      </c>
      <c r="I453" s="13">
        <f t="shared" si="83"/>
        <v>1.9999999999999907E-2</v>
      </c>
      <c r="J453" s="13"/>
      <c r="K453" s="13"/>
      <c r="L453" s="13"/>
      <c r="M453" s="13"/>
      <c r="N453" s="13"/>
      <c r="O453" s="13"/>
      <c r="P453" s="13">
        <v>3.83</v>
      </c>
      <c r="Q453" s="13">
        <v>3.8</v>
      </c>
      <c r="R453" s="13">
        <f>ABS(Q453)-ABS(P453)</f>
        <v>-3.0000000000000249E-2</v>
      </c>
      <c r="S453" s="13">
        <v>1.02</v>
      </c>
      <c r="T453" s="13">
        <v>1</v>
      </c>
      <c r="U453" s="13">
        <f>ABS(T453)-ABS(S453)</f>
        <v>-2.0000000000000018E-2</v>
      </c>
      <c r="V453" s="13"/>
      <c r="W453" s="13"/>
      <c r="X453" s="13"/>
      <c r="Y453" s="13"/>
      <c r="Z453" s="13"/>
    </row>
    <row r="454" spans="1:26" x14ac:dyDescent="0.3">
      <c r="A454" s="11">
        <v>3</v>
      </c>
      <c r="B454" s="11"/>
      <c r="C454" s="11"/>
      <c r="D454" s="13">
        <v>4.51</v>
      </c>
      <c r="E454" s="13">
        <v>4.4800000000000004</v>
      </c>
      <c r="F454" s="13">
        <f t="shared" si="82"/>
        <v>-2.9999999999999361E-2</v>
      </c>
      <c r="G454" s="13">
        <v>-0.95</v>
      </c>
      <c r="H454" s="13">
        <v>-0.93</v>
      </c>
      <c r="I454" s="13">
        <f t="shared" si="83"/>
        <v>-1.9999999999999907E-2</v>
      </c>
      <c r="J454" s="13"/>
      <c r="K454" s="13"/>
      <c r="L454" s="13"/>
      <c r="M454" s="13"/>
      <c r="N454" s="13"/>
      <c r="O454" s="13"/>
      <c r="P454" s="13">
        <v>1.83</v>
      </c>
      <c r="Q454" s="13">
        <v>1.85</v>
      </c>
      <c r="R454" s="13">
        <f>ABS(Q454)-ABS(P454)</f>
        <v>2.0000000000000018E-2</v>
      </c>
      <c r="S454" s="13">
        <v>1.04</v>
      </c>
      <c r="T454" s="13">
        <v>1.04</v>
      </c>
      <c r="U454" s="13">
        <f>ABS(T454)-ABS(S454)</f>
        <v>0</v>
      </c>
      <c r="V454" s="13"/>
      <c r="W454" s="13"/>
      <c r="X454" s="13"/>
      <c r="Y454" s="13"/>
      <c r="Z454" s="13"/>
    </row>
    <row r="455" spans="1:26" x14ac:dyDescent="0.3">
      <c r="A455" s="11">
        <v>4</v>
      </c>
      <c r="B455" s="11"/>
      <c r="C455" s="11"/>
      <c r="D455" s="13">
        <v>4.76</v>
      </c>
      <c r="E455" s="13">
        <v>4.7300000000000004</v>
      </c>
      <c r="F455" s="13">
        <f t="shared" si="82"/>
        <v>-2.9999999999999361E-2</v>
      </c>
      <c r="G455" s="13">
        <v>-0.24</v>
      </c>
      <c r="H455" s="13">
        <v>-0.23</v>
      </c>
      <c r="I455" s="13">
        <f t="shared" si="83"/>
        <v>-9.9999999999999811E-3</v>
      </c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</row>
    <row r="456" spans="1:26" x14ac:dyDescent="0.3">
      <c r="A456" s="11">
        <v>5</v>
      </c>
      <c r="B456" s="11"/>
      <c r="C456" s="11"/>
      <c r="D456" s="13">
        <v>4.8600000000000003</v>
      </c>
      <c r="E456" s="13">
        <v>4.87</v>
      </c>
      <c r="F456" s="13">
        <f t="shared" si="82"/>
        <v>9.9999999999997868E-3</v>
      </c>
      <c r="G456" s="13">
        <v>0.34</v>
      </c>
      <c r="H456" s="13">
        <v>0.35</v>
      </c>
      <c r="I456" s="13">
        <f t="shared" si="83"/>
        <v>9.9999999999999534E-3</v>
      </c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</row>
    <row r="457" spans="1:26" x14ac:dyDescent="0.3">
      <c r="A457" s="11">
        <v>6</v>
      </c>
      <c r="B457" s="11"/>
      <c r="C457" s="11"/>
      <c r="D457" s="13">
        <v>4.51</v>
      </c>
      <c r="E457" s="13">
        <v>4.53</v>
      </c>
      <c r="F457" s="13">
        <f t="shared" si="82"/>
        <v>2.0000000000000462E-2</v>
      </c>
      <c r="G457" s="13">
        <v>-0.65</v>
      </c>
      <c r="H457" s="13">
        <v>-0.64</v>
      </c>
      <c r="I457" s="13">
        <f t="shared" si="83"/>
        <v>-1.0000000000000009E-2</v>
      </c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</row>
    <row r="458" spans="1:26" x14ac:dyDescent="0.3">
      <c r="A458" s="11">
        <v>7</v>
      </c>
      <c r="B458" s="11"/>
      <c r="C458" s="11"/>
      <c r="D458" s="13">
        <v>3.56</v>
      </c>
      <c r="E458" s="13">
        <v>3.56</v>
      </c>
      <c r="F458" s="13">
        <f t="shared" si="82"/>
        <v>0</v>
      </c>
      <c r="G458" s="13">
        <v>-0.64</v>
      </c>
      <c r="H458" s="13">
        <v>-0.65</v>
      </c>
      <c r="I458" s="13">
        <f t="shared" si="83"/>
        <v>1.0000000000000009E-2</v>
      </c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</row>
    <row r="459" spans="1:26" x14ac:dyDescent="0.3">
      <c r="A459" s="14">
        <v>0</v>
      </c>
      <c r="B459" s="14">
        <v>2.52</v>
      </c>
      <c r="C459" s="15">
        <v>1180</v>
      </c>
      <c r="D459" s="16"/>
      <c r="E459" s="16"/>
      <c r="F459" s="16"/>
      <c r="G459" s="16"/>
      <c r="H459" s="16"/>
      <c r="I459" s="16"/>
      <c r="J459" s="16">
        <v>0</v>
      </c>
      <c r="K459" s="16">
        <v>0</v>
      </c>
      <c r="L459" s="16">
        <f>ABS(K459)-ABS(J459)</f>
        <v>0</v>
      </c>
      <c r="M459" s="16">
        <v>-0.82</v>
      </c>
      <c r="N459" s="16">
        <v>-0.83</v>
      </c>
      <c r="O459" s="16">
        <f>ABS(N459)-ABS(M459)</f>
        <v>1.0000000000000009E-2</v>
      </c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</row>
    <row r="460" spans="1:26" x14ac:dyDescent="0.3">
      <c r="A460" s="14">
        <v>1</v>
      </c>
      <c r="B460" s="14"/>
      <c r="C460" s="14"/>
      <c r="D460" s="16">
        <v>1.97</v>
      </c>
      <c r="E460" s="16">
        <v>1.99</v>
      </c>
      <c r="F460" s="16">
        <f t="shared" ref="F460:F465" si="84">ABS(E460)-ABS(D460)</f>
        <v>2.0000000000000018E-2</v>
      </c>
      <c r="G460" s="16">
        <v>-0.85</v>
      </c>
      <c r="H460" s="16">
        <v>-0.83</v>
      </c>
      <c r="I460" s="16">
        <f t="shared" ref="I460:I465" si="85">ABS(H460)-ABS(G460)</f>
        <v>-2.0000000000000018E-2</v>
      </c>
      <c r="J460" s="16"/>
      <c r="K460" s="16"/>
      <c r="L460" s="16"/>
      <c r="M460" s="16"/>
      <c r="N460" s="16"/>
      <c r="O460" s="16"/>
      <c r="P460" s="16">
        <v>2.73</v>
      </c>
      <c r="Q460" s="16">
        <v>2.71</v>
      </c>
      <c r="R460" s="16">
        <f>ABS(Q460)-ABS(P460)</f>
        <v>-2.0000000000000018E-2</v>
      </c>
      <c r="S460" s="16">
        <v>-0.76</v>
      </c>
      <c r="T460" s="16">
        <v>-0.77</v>
      </c>
      <c r="U460" s="16">
        <f>ABS(T460)-ABS(S460)</f>
        <v>1.0000000000000009E-2</v>
      </c>
      <c r="V460" s="16"/>
      <c r="W460" s="16"/>
      <c r="X460" s="16"/>
      <c r="Y460" s="16"/>
      <c r="Z460" s="16"/>
    </row>
    <row r="461" spans="1:26" x14ac:dyDescent="0.3">
      <c r="A461" s="14">
        <v>2</v>
      </c>
      <c r="B461" s="14"/>
      <c r="C461" s="14"/>
      <c r="D461" s="16">
        <v>2.46</v>
      </c>
      <c r="E461" s="16">
        <v>2.4700000000000002</v>
      </c>
      <c r="F461" s="16">
        <f t="shared" si="84"/>
        <v>1.0000000000000231E-2</v>
      </c>
      <c r="G461" s="16">
        <v>0.54</v>
      </c>
      <c r="H461" s="16">
        <v>0.54</v>
      </c>
      <c r="I461" s="16">
        <f t="shared" si="85"/>
        <v>0</v>
      </c>
      <c r="J461" s="16"/>
      <c r="K461" s="16"/>
      <c r="L461" s="16"/>
      <c r="M461" s="16"/>
      <c r="N461" s="16"/>
      <c r="O461" s="16"/>
      <c r="P461" s="16">
        <v>5.74</v>
      </c>
      <c r="Q461" s="16">
        <v>5.71</v>
      </c>
      <c r="R461" s="16">
        <f>ABS(Q461)-ABS(P461)</f>
        <v>-3.0000000000000249E-2</v>
      </c>
      <c r="S461" s="16">
        <v>-0.75</v>
      </c>
      <c r="T461" s="16">
        <v>-0.75</v>
      </c>
      <c r="U461" s="16">
        <f>ABS(T461)-ABS(S461)</f>
        <v>0</v>
      </c>
      <c r="V461" s="16"/>
      <c r="W461" s="16"/>
      <c r="X461" s="16"/>
      <c r="Y461" s="16"/>
      <c r="Z461" s="16"/>
    </row>
    <row r="462" spans="1:26" x14ac:dyDescent="0.3">
      <c r="A462" s="14">
        <v>3</v>
      </c>
      <c r="B462" s="14"/>
      <c r="C462" s="14"/>
      <c r="D462" s="16">
        <v>3.8</v>
      </c>
      <c r="E462" s="16">
        <v>3.8</v>
      </c>
      <c r="F462" s="16">
        <f t="shared" si="84"/>
        <v>0</v>
      </c>
      <c r="G462" s="16">
        <v>0.54</v>
      </c>
      <c r="H462" s="16">
        <v>0.53</v>
      </c>
      <c r="I462" s="16">
        <f t="shared" si="85"/>
        <v>-1.0000000000000009E-2</v>
      </c>
      <c r="J462" s="16"/>
      <c r="K462" s="16"/>
      <c r="L462" s="16"/>
      <c r="M462" s="16"/>
      <c r="N462" s="16"/>
      <c r="O462" s="16"/>
      <c r="P462" s="16">
        <v>6.04</v>
      </c>
      <c r="Q462" s="16">
        <v>6.01</v>
      </c>
      <c r="R462" s="16">
        <f>ABS(Q462)-ABS(P462)</f>
        <v>-3.0000000000000249E-2</v>
      </c>
      <c r="S462" s="16">
        <v>-0.45</v>
      </c>
      <c r="T462" s="16">
        <v>-0.45</v>
      </c>
      <c r="U462" s="16">
        <f>ABS(T462)-ABS(S462)</f>
        <v>0</v>
      </c>
      <c r="V462" s="16"/>
      <c r="W462" s="16"/>
      <c r="X462" s="16"/>
      <c r="Y462" s="16"/>
      <c r="Z462" s="16"/>
    </row>
    <row r="463" spans="1:26" x14ac:dyDescent="0.3">
      <c r="A463" s="14">
        <v>4</v>
      </c>
      <c r="B463" s="14"/>
      <c r="C463" s="14"/>
      <c r="D463" s="16">
        <v>4.0999999999999996</v>
      </c>
      <c r="E463" s="16">
        <v>4.0999999999999996</v>
      </c>
      <c r="F463" s="16">
        <f t="shared" si="84"/>
        <v>0</v>
      </c>
      <c r="G463" s="16">
        <v>0.85</v>
      </c>
      <c r="H463" s="16">
        <v>0.85</v>
      </c>
      <c r="I463" s="16">
        <f t="shared" si="85"/>
        <v>0</v>
      </c>
      <c r="J463" s="16"/>
      <c r="K463" s="16"/>
      <c r="L463" s="16"/>
      <c r="M463" s="16"/>
      <c r="N463" s="16"/>
      <c r="O463" s="16"/>
      <c r="P463" s="16">
        <v>4.04</v>
      </c>
      <c r="Q463" s="16">
        <v>4.03</v>
      </c>
      <c r="R463" s="16">
        <f>ABS(Q463)-ABS(P463)</f>
        <v>-9.9999999999997868E-3</v>
      </c>
      <c r="S463" s="16">
        <v>-0.46</v>
      </c>
      <c r="T463" s="16">
        <v>-0.44</v>
      </c>
      <c r="U463" s="16">
        <f>ABS(T463)-ABS(S463)</f>
        <v>-2.0000000000000018E-2</v>
      </c>
      <c r="V463" s="16"/>
      <c r="W463" s="16"/>
      <c r="X463" s="16"/>
      <c r="Y463" s="16"/>
      <c r="Z463" s="16"/>
    </row>
    <row r="464" spans="1:26" x14ac:dyDescent="0.3">
      <c r="A464" s="14">
        <v>5</v>
      </c>
      <c r="B464" s="14"/>
      <c r="C464" s="14"/>
      <c r="D464" s="16">
        <v>2.46</v>
      </c>
      <c r="E464" s="16">
        <v>2.46</v>
      </c>
      <c r="F464" s="16">
        <f t="shared" si="84"/>
        <v>0</v>
      </c>
      <c r="G464" s="16">
        <v>0.84</v>
      </c>
      <c r="H464" s="16">
        <v>0.85</v>
      </c>
      <c r="I464" s="16">
        <f t="shared" si="85"/>
        <v>1.0000000000000009E-2</v>
      </c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</row>
    <row r="465" spans="1:26" x14ac:dyDescent="0.3">
      <c r="A465" s="14">
        <v>6</v>
      </c>
      <c r="B465" s="14"/>
      <c r="C465" s="14"/>
      <c r="D465" s="16">
        <v>2.34</v>
      </c>
      <c r="E465" s="16">
        <v>2.31</v>
      </c>
      <c r="F465" s="16">
        <f t="shared" si="84"/>
        <v>-2.9999999999999805E-2</v>
      </c>
      <c r="G465" s="16">
        <v>0.5</v>
      </c>
      <c r="H465" s="16">
        <v>0.5</v>
      </c>
      <c r="I465" s="16">
        <f t="shared" si="85"/>
        <v>0</v>
      </c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</row>
    <row r="466" spans="1:26" x14ac:dyDescent="0.3">
      <c r="A466" s="11">
        <v>0</v>
      </c>
      <c r="B466" s="11">
        <v>2.2799999999999998</v>
      </c>
      <c r="C466" s="12">
        <v>1200</v>
      </c>
      <c r="D466" s="13"/>
      <c r="E466" s="13"/>
      <c r="F466" s="13"/>
      <c r="G466" s="13"/>
      <c r="H466" s="13"/>
      <c r="I466" s="13"/>
      <c r="J466" s="13">
        <v>0</v>
      </c>
      <c r="K466" s="13">
        <v>0</v>
      </c>
      <c r="L466" s="13">
        <f>ABS(K466)-ABS(J466)</f>
        <v>0</v>
      </c>
      <c r="M466" s="13">
        <v>-0.57999999999999996</v>
      </c>
      <c r="N466" s="13">
        <v>-0.56999999999999995</v>
      </c>
      <c r="O466" s="13">
        <f>ABS(N466)-ABS(M466)</f>
        <v>-1.0000000000000009E-2</v>
      </c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</row>
    <row r="467" spans="1:26" x14ac:dyDescent="0.3">
      <c r="A467" s="11">
        <v>1</v>
      </c>
      <c r="B467" s="11"/>
      <c r="C467" s="11"/>
      <c r="D467" s="13">
        <v>3.53</v>
      </c>
      <c r="E467" s="13">
        <v>3.53</v>
      </c>
      <c r="F467" s="13">
        <f>ABS(E467)-ABS(D467)</f>
        <v>0</v>
      </c>
      <c r="G467" s="13">
        <v>-0.56000000000000005</v>
      </c>
      <c r="H467" s="13">
        <v>-0.56000000000000005</v>
      </c>
      <c r="I467" s="13">
        <f>ABS(H467)-ABS(G467)</f>
        <v>0</v>
      </c>
      <c r="J467" s="13"/>
      <c r="K467" s="13"/>
      <c r="L467" s="13"/>
      <c r="M467" s="13"/>
      <c r="N467" s="13"/>
      <c r="O467" s="13"/>
      <c r="P467" s="13">
        <v>1.18</v>
      </c>
      <c r="Q467" s="13">
        <v>1.21</v>
      </c>
      <c r="R467" s="13">
        <f>ABS(Q467)-ABS(P467)</f>
        <v>3.0000000000000027E-2</v>
      </c>
      <c r="S467" s="13">
        <v>1.02</v>
      </c>
      <c r="T467" s="13">
        <v>1.03</v>
      </c>
      <c r="U467" s="13">
        <f>ABS(T467)-ABS(S467)</f>
        <v>1.0000000000000009E-2</v>
      </c>
      <c r="V467" s="13"/>
      <c r="W467" s="13"/>
      <c r="X467" s="13"/>
      <c r="Y467" s="13"/>
      <c r="Z467" s="13"/>
    </row>
    <row r="468" spans="1:26" x14ac:dyDescent="0.3">
      <c r="A468" s="11">
        <v>2</v>
      </c>
      <c r="B468" s="11"/>
      <c r="C468" s="11"/>
      <c r="D468" s="13">
        <v>4.04</v>
      </c>
      <c r="E468" s="13">
        <v>4.04</v>
      </c>
      <c r="F468" s="13">
        <f>ABS(E468)-ABS(D468)</f>
        <v>0</v>
      </c>
      <c r="G468" s="13">
        <v>0.22</v>
      </c>
      <c r="H468" s="13">
        <v>0.24</v>
      </c>
      <c r="I468" s="13">
        <f>ABS(H468)-ABS(G468)</f>
        <v>1.999999999999999E-2</v>
      </c>
      <c r="J468" s="13"/>
      <c r="K468" s="13"/>
      <c r="L468" s="13"/>
      <c r="M468" s="13"/>
      <c r="N468" s="13"/>
      <c r="O468" s="13"/>
      <c r="P468" s="13">
        <v>3.04</v>
      </c>
      <c r="Q468" s="13">
        <v>3.06</v>
      </c>
      <c r="R468" s="13">
        <f>ABS(Q468)-ABS(P468)</f>
        <v>2.0000000000000018E-2</v>
      </c>
      <c r="S468" s="13">
        <v>1.04</v>
      </c>
      <c r="T468" s="13">
        <v>1.06</v>
      </c>
      <c r="U468" s="13">
        <f>ABS(T468)-ABS(S468)</f>
        <v>2.0000000000000018E-2</v>
      </c>
      <c r="V468" s="13"/>
      <c r="W468" s="13"/>
      <c r="X468" s="13"/>
      <c r="Y468" s="13"/>
      <c r="Z468" s="13"/>
    </row>
    <row r="469" spans="1:26" x14ac:dyDescent="0.3">
      <c r="A469" s="11">
        <v>3</v>
      </c>
      <c r="B469" s="11"/>
      <c r="C469" s="11"/>
      <c r="D469" s="13">
        <v>4.2</v>
      </c>
      <c r="E469" s="13">
        <v>4.1500000000000004</v>
      </c>
      <c r="F469" s="13">
        <f>ABS(E469)-ABS(D469)</f>
        <v>-4.9999999999999822E-2</v>
      </c>
      <c r="G469" s="13">
        <v>0.77</v>
      </c>
      <c r="H469" s="13">
        <v>0.76</v>
      </c>
      <c r="I469" s="13">
        <f>ABS(H469)-ABS(G469)</f>
        <v>-1.0000000000000009E-2</v>
      </c>
      <c r="J469" s="13"/>
      <c r="K469" s="13"/>
      <c r="L469" s="13"/>
      <c r="M469" s="13"/>
      <c r="N469" s="13"/>
      <c r="O469" s="13"/>
      <c r="P469" s="13">
        <v>3.34</v>
      </c>
      <c r="Q469" s="13">
        <v>3.32</v>
      </c>
      <c r="R469" s="13">
        <f>ABS(Q469)-ABS(P469)</f>
        <v>-2.0000000000000018E-2</v>
      </c>
      <c r="S469" s="13">
        <v>1.35</v>
      </c>
      <c r="T469" s="13">
        <v>1.35</v>
      </c>
      <c r="U469" s="13">
        <f>ABS(T469)-ABS(S469)</f>
        <v>0</v>
      </c>
      <c r="V469" s="13"/>
      <c r="W469" s="13"/>
      <c r="X469" s="13"/>
      <c r="Y469" s="13"/>
      <c r="Z469" s="13"/>
    </row>
    <row r="470" spans="1:26" x14ac:dyDescent="0.3">
      <c r="A470" s="11">
        <v>4</v>
      </c>
      <c r="B470" s="11"/>
      <c r="C470" s="11"/>
      <c r="D470" s="13">
        <v>3.53</v>
      </c>
      <c r="E470" s="13">
        <v>3.58</v>
      </c>
      <c r="F470" s="13">
        <f>ABS(E470)-ABS(D470)</f>
        <v>5.0000000000000266E-2</v>
      </c>
      <c r="G470" s="13">
        <v>-0.26</v>
      </c>
      <c r="H470" s="13">
        <v>-0.27</v>
      </c>
      <c r="I470" s="13">
        <f>ABS(H470)-ABS(G470)</f>
        <v>1.0000000000000009E-2</v>
      </c>
      <c r="J470" s="13"/>
      <c r="K470" s="13"/>
      <c r="L470" s="13"/>
      <c r="M470" s="13"/>
      <c r="N470" s="13"/>
      <c r="O470" s="13"/>
      <c r="P470" s="13">
        <v>1.34</v>
      </c>
      <c r="Q470" s="13">
        <v>1.33</v>
      </c>
      <c r="R470" s="13">
        <f>ABS(Q470)-ABS(P470)</f>
        <v>-1.0000000000000009E-2</v>
      </c>
      <c r="S470" s="13">
        <v>1.32</v>
      </c>
      <c r="T470" s="13">
        <v>1.33</v>
      </c>
      <c r="U470" s="13">
        <f>ABS(T470)-ABS(S470)</f>
        <v>1.0000000000000009E-2</v>
      </c>
      <c r="V470" s="13"/>
      <c r="W470" s="13"/>
      <c r="X470" s="13"/>
      <c r="Y470" s="13"/>
      <c r="Z470" s="13"/>
    </row>
    <row r="471" spans="1:26" x14ac:dyDescent="0.3">
      <c r="A471" s="11">
        <v>5</v>
      </c>
      <c r="B471" s="11"/>
      <c r="C471" s="11"/>
      <c r="D471" s="13">
        <v>2.76</v>
      </c>
      <c r="E471" s="13">
        <v>2.76</v>
      </c>
      <c r="F471" s="13">
        <f>ABS(E471)-ABS(D471)</f>
        <v>0</v>
      </c>
      <c r="G471" s="13">
        <v>-0.26</v>
      </c>
      <c r="H471" s="13">
        <v>-0.27</v>
      </c>
      <c r="I471" s="13">
        <f>ABS(H471)-ABS(G471)</f>
        <v>1.0000000000000009E-2</v>
      </c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</row>
    <row r="472" spans="1:26" x14ac:dyDescent="0.3">
      <c r="A472" s="14">
        <v>0</v>
      </c>
      <c r="B472" s="14">
        <v>2.15</v>
      </c>
      <c r="C472" s="15">
        <v>1220</v>
      </c>
      <c r="D472" s="16"/>
      <c r="E472" s="16"/>
      <c r="F472" s="16"/>
      <c r="G472" s="16"/>
      <c r="H472" s="16"/>
      <c r="I472" s="16"/>
      <c r="J472" s="16">
        <v>0</v>
      </c>
      <c r="K472" s="16">
        <v>0</v>
      </c>
      <c r="L472" s="16">
        <f>ABS(K472)-ABS(J472)</f>
        <v>0</v>
      </c>
      <c r="M472" s="16">
        <v>-0.45</v>
      </c>
      <c r="N472" s="16">
        <v>-0.44</v>
      </c>
      <c r="O472" s="16">
        <f>ABS(N472)-ABS(M472)</f>
        <v>-1.0000000000000009E-2</v>
      </c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</row>
    <row r="473" spans="1:26" x14ac:dyDescent="0.3">
      <c r="A473" s="14">
        <v>1</v>
      </c>
      <c r="B473" s="14"/>
      <c r="C473" s="14"/>
      <c r="D473" s="16">
        <v>2.09</v>
      </c>
      <c r="E473" s="16">
        <v>2.13</v>
      </c>
      <c r="F473" s="16">
        <f t="shared" ref="F473:F478" si="86">ABS(E473)-ABS(D473)</f>
        <v>4.0000000000000036E-2</v>
      </c>
      <c r="G473" s="16">
        <v>-0.23</v>
      </c>
      <c r="H473" s="16">
        <v>-0.23</v>
      </c>
      <c r="I473" s="16">
        <f t="shared" ref="I473:I478" si="87">ABS(H473)-ABS(G473)</f>
        <v>0</v>
      </c>
      <c r="J473" s="16"/>
      <c r="K473" s="16"/>
      <c r="L473" s="16"/>
      <c r="M473" s="16"/>
      <c r="N473" s="16"/>
      <c r="O473" s="16"/>
      <c r="P473" s="16">
        <v>3.25</v>
      </c>
      <c r="Q473" s="16">
        <v>3.29</v>
      </c>
      <c r="R473" s="16">
        <f t="shared" ref="R473:R478" si="88">ABS(Q473)-ABS(P473)</f>
        <v>4.0000000000000036E-2</v>
      </c>
      <c r="S473" s="16">
        <v>-0.46</v>
      </c>
      <c r="T473" s="16">
        <v>-0.47</v>
      </c>
      <c r="U473" s="16">
        <f t="shared" ref="U473:U478" si="89">ABS(T473)-ABS(S473)</f>
        <v>9.9999999999999534E-3</v>
      </c>
      <c r="V473" s="16"/>
      <c r="W473" s="16"/>
      <c r="X473" s="16"/>
      <c r="Y473" s="16"/>
      <c r="Z473" s="16"/>
    </row>
    <row r="474" spans="1:26" x14ac:dyDescent="0.3">
      <c r="A474" s="14">
        <v>2</v>
      </c>
      <c r="B474" s="14"/>
      <c r="C474" s="14"/>
      <c r="D474" s="16">
        <v>2.83</v>
      </c>
      <c r="E474" s="16">
        <v>2.83</v>
      </c>
      <c r="F474" s="16">
        <f t="shared" si="86"/>
        <v>0</v>
      </c>
      <c r="G474" s="16">
        <v>0.82</v>
      </c>
      <c r="H474" s="16">
        <v>0.81</v>
      </c>
      <c r="I474" s="16">
        <f t="shared" si="87"/>
        <v>-9.9999999999998979E-3</v>
      </c>
      <c r="J474" s="16"/>
      <c r="K474" s="16"/>
      <c r="L474" s="16"/>
      <c r="M474" s="16"/>
      <c r="N474" s="16"/>
      <c r="O474" s="16"/>
      <c r="P474" s="16">
        <v>4.75</v>
      </c>
      <c r="Q474" s="16">
        <v>4.75</v>
      </c>
      <c r="R474" s="16">
        <f t="shared" si="88"/>
        <v>0</v>
      </c>
      <c r="S474" s="16">
        <v>-0.21</v>
      </c>
      <c r="T474" s="16">
        <v>-0.23</v>
      </c>
      <c r="U474" s="16">
        <f t="shared" si="89"/>
        <v>2.0000000000000018E-2</v>
      </c>
      <c r="V474" s="16"/>
      <c r="W474" s="16"/>
      <c r="X474" s="16"/>
      <c r="Y474" s="16"/>
      <c r="Z474" s="16"/>
    </row>
    <row r="475" spans="1:26" x14ac:dyDescent="0.3">
      <c r="A475" s="14">
        <v>3</v>
      </c>
      <c r="B475" s="14"/>
      <c r="C475" s="14"/>
      <c r="D475" s="16">
        <v>3.38</v>
      </c>
      <c r="E475" s="16">
        <v>3.36</v>
      </c>
      <c r="F475" s="16">
        <f t="shared" si="86"/>
        <v>-2.0000000000000018E-2</v>
      </c>
      <c r="G475" s="16">
        <v>0.82</v>
      </c>
      <c r="H475" s="16">
        <v>0.8</v>
      </c>
      <c r="I475" s="16">
        <f t="shared" si="87"/>
        <v>-1.9999999999999907E-2</v>
      </c>
      <c r="J475" s="16"/>
      <c r="K475" s="16"/>
      <c r="L475" s="16"/>
      <c r="M475" s="16"/>
      <c r="N475" s="16"/>
      <c r="O475" s="16"/>
      <c r="P475" s="16">
        <v>4.9800000000000004</v>
      </c>
      <c r="Q475" s="16">
        <v>4.99</v>
      </c>
      <c r="R475" s="16">
        <f t="shared" si="88"/>
        <v>9.9999999999997868E-3</v>
      </c>
      <c r="S475" s="16">
        <v>0.26</v>
      </c>
      <c r="T475" s="16">
        <v>0.26</v>
      </c>
      <c r="U475" s="16">
        <f t="shared" si="89"/>
        <v>0</v>
      </c>
      <c r="V475" s="16"/>
      <c r="W475" s="16"/>
      <c r="X475" s="16"/>
      <c r="Y475" s="16"/>
      <c r="Z475" s="16"/>
    </row>
    <row r="476" spans="1:26" x14ac:dyDescent="0.3">
      <c r="A476" s="14">
        <v>4</v>
      </c>
      <c r="B476" s="14"/>
      <c r="C476" s="14"/>
      <c r="D476" s="16">
        <v>3.68</v>
      </c>
      <c r="E476" s="16">
        <v>3.68</v>
      </c>
      <c r="F476" s="16">
        <f t="shared" si="86"/>
        <v>0</v>
      </c>
      <c r="G476" s="16">
        <v>1.1200000000000001</v>
      </c>
      <c r="H476" s="16">
        <v>1.1100000000000001</v>
      </c>
      <c r="I476" s="16">
        <f t="shared" si="87"/>
        <v>-1.0000000000000009E-2</v>
      </c>
      <c r="J476" s="16"/>
      <c r="K476" s="16"/>
      <c r="L476" s="16"/>
      <c r="M476" s="16"/>
      <c r="N476" s="16"/>
      <c r="O476" s="16"/>
      <c r="P476" s="16">
        <v>4.8499999999999996</v>
      </c>
      <c r="Q476" s="16">
        <v>4.9000000000000004</v>
      </c>
      <c r="R476" s="16">
        <f t="shared" si="88"/>
        <v>5.0000000000000711E-2</v>
      </c>
      <c r="S476" s="16">
        <v>0.11</v>
      </c>
      <c r="T476" s="16">
        <v>0.09</v>
      </c>
      <c r="U476" s="16">
        <f t="shared" si="89"/>
        <v>-2.0000000000000004E-2</v>
      </c>
      <c r="V476" s="16"/>
      <c r="W476" s="16"/>
      <c r="X476" s="16"/>
      <c r="Y476" s="16"/>
      <c r="Z476" s="16"/>
    </row>
    <row r="477" spans="1:26" x14ac:dyDescent="0.3">
      <c r="A477" s="14">
        <v>5</v>
      </c>
      <c r="B477" s="14"/>
      <c r="C477" s="14"/>
      <c r="D477" s="16">
        <v>2.83</v>
      </c>
      <c r="E477" s="16">
        <v>2.81</v>
      </c>
      <c r="F477" s="16">
        <f t="shared" si="86"/>
        <v>-2.0000000000000018E-2</v>
      </c>
      <c r="G477" s="16">
        <v>1.1200000000000001</v>
      </c>
      <c r="H477" s="16">
        <v>1.1100000000000001</v>
      </c>
      <c r="I477" s="16">
        <f t="shared" si="87"/>
        <v>-1.0000000000000009E-2</v>
      </c>
      <c r="J477" s="16"/>
      <c r="K477" s="16"/>
      <c r="L477" s="16"/>
      <c r="M477" s="16"/>
      <c r="N477" s="16"/>
      <c r="O477" s="16"/>
      <c r="P477" s="16">
        <v>3.25</v>
      </c>
      <c r="Q477" s="16">
        <v>3.29</v>
      </c>
      <c r="R477" s="16">
        <f t="shared" si="88"/>
        <v>4.0000000000000036E-2</v>
      </c>
      <c r="S477" s="16">
        <v>-0.16</v>
      </c>
      <c r="T477" s="16">
        <v>-0.16</v>
      </c>
      <c r="U477" s="16">
        <f t="shared" si="89"/>
        <v>0</v>
      </c>
      <c r="V477" s="16"/>
      <c r="W477" s="16"/>
      <c r="X477" s="16"/>
      <c r="Y477" s="16"/>
      <c r="Z477" s="16"/>
    </row>
    <row r="478" spans="1:26" x14ac:dyDescent="0.3">
      <c r="A478" s="14">
        <v>6</v>
      </c>
      <c r="B478" s="14"/>
      <c r="C478" s="14"/>
      <c r="D478" s="16">
        <v>2.17</v>
      </c>
      <c r="E478" s="16">
        <v>2.15</v>
      </c>
      <c r="F478" s="16">
        <f t="shared" si="86"/>
        <v>-2.0000000000000018E-2</v>
      </c>
      <c r="G478" s="16">
        <v>0.18</v>
      </c>
      <c r="H478" s="16">
        <v>0.19</v>
      </c>
      <c r="I478" s="16">
        <f t="shared" si="87"/>
        <v>1.0000000000000009E-2</v>
      </c>
      <c r="J478" s="16"/>
      <c r="K478" s="16"/>
      <c r="L478" s="16"/>
      <c r="M478" s="16"/>
      <c r="N478" s="16"/>
      <c r="O478" s="16"/>
      <c r="P478" s="16">
        <v>3.07</v>
      </c>
      <c r="Q478" s="16">
        <v>3.05</v>
      </c>
      <c r="R478" s="16">
        <f t="shared" si="88"/>
        <v>-2.0000000000000018E-2</v>
      </c>
      <c r="S478" s="16">
        <v>-0.16</v>
      </c>
      <c r="T478" s="16">
        <v>-0.17</v>
      </c>
      <c r="U478" s="16">
        <f t="shared" si="89"/>
        <v>1.0000000000000009E-2</v>
      </c>
      <c r="V478" s="16"/>
      <c r="W478" s="16"/>
      <c r="X478" s="16"/>
      <c r="Y478" s="16"/>
      <c r="Z478" s="16"/>
    </row>
    <row r="479" spans="1:26" x14ac:dyDescent="0.3">
      <c r="A479" s="11">
        <v>0</v>
      </c>
      <c r="B479" s="11">
        <v>0.88</v>
      </c>
      <c r="C479" s="12">
        <v>1240</v>
      </c>
      <c r="D479" s="13"/>
      <c r="E479" s="13"/>
      <c r="F479" s="13"/>
      <c r="G479" s="13"/>
      <c r="H479" s="13"/>
      <c r="I479" s="13"/>
      <c r="J479" s="13">
        <v>0</v>
      </c>
      <c r="K479" s="13">
        <v>0</v>
      </c>
      <c r="L479" s="13">
        <f>ABS(K479)-ABS(J479)</f>
        <v>0</v>
      </c>
      <c r="M479" s="13">
        <v>0.82</v>
      </c>
      <c r="N479" s="13">
        <v>0.81</v>
      </c>
      <c r="O479" s="13">
        <f>ABS(N479)-ABS(M479)</f>
        <v>-9.9999999999998979E-3</v>
      </c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</row>
    <row r="480" spans="1:26" x14ac:dyDescent="0.3">
      <c r="A480" s="11">
        <v>1</v>
      </c>
      <c r="B480" s="11"/>
      <c r="C480" s="11"/>
      <c r="D480" s="13">
        <v>3.22</v>
      </c>
      <c r="E480" s="13">
        <v>3.22</v>
      </c>
      <c r="F480" s="13">
        <f>ABS(E480)-ABS(D480)</f>
        <v>0</v>
      </c>
      <c r="G480" s="13">
        <v>0.87</v>
      </c>
      <c r="H480" s="13">
        <v>0.86</v>
      </c>
      <c r="I480" s="13">
        <f>ABS(H480)-ABS(G480)</f>
        <v>-1.0000000000000009E-2</v>
      </c>
      <c r="J480" s="13"/>
      <c r="K480" s="13"/>
      <c r="L480" s="13"/>
      <c r="M480" s="13"/>
      <c r="N480" s="13"/>
      <c r="O480" s="13"/>
      <c r="P480" s="13">
        <v>2.13</v>
      </c>
      <c r="Q480" s="13">
        <v>2.09</v>
      </c>
      <c r="R480" s="13">
        <f t="shared" ref="R480:R486" si="90">ABS(Q480)-ABS(P480)</f>
        <v>-4.0000000000000036E-2</v>
      </c>
      <c r="S480" s="13">
        <v>0.8</v>
      </c>
      <c r="T480" s="13">
        <v>0.8</v>
      </c>
      <c r="U480" s="13">
        <f t="shared" ref="U480:U486" si="91">ABS(T480)-ABS(S480)</f>
        <v>0</v>
      </c>
      <c r="V480" s="13"/>
      <c r="W480" s="13"/>
      <c r="X480" s="13"/>
      <c r="Y480" s="13"/>
      <c r="Z480" s="13"/>
    </row>
    <row r="481" spans="1:26" x14ac:dyDescent="0.3">
      <c r="A481" s="11">
        <v>2</v>
      </c>
      <c r="B481" s="11"/>
      <c r="C481" s="11"/>
      <c r="D481" s="13">
        <v>3.3</v>
      </c>
      <c r="E481" s="13">
        <v>3.29</v>
      </c>
      <c r="F481" s="13">
        <f>ABS(E481)-ABS(D481)</f>
        <v>-9.9999999999997868E-3</v>
      </c>
      <c r="G481" s="13">
        <v>0.87</v>
      </c>
      <c r="H481" s="13">
        <v>0.87</v>
      </c>
      <c r="I481" s="13">
        <f>ABS(H481)-ABS(G481)</f>
        <v>0</v>
      </c>
      <c r="J481" s="13"/>
      <c r="K481" s="13"/>
      <c r="L481" s="13"/>
      <c r="M481" s="13"/>
      <c r="N481" s="13"/>
      <c r="O481" s="13"/>
      <c r="P481" s="13">
        <v>2.42</v>
      </c>
      <c r="Q481" s="13">
        <v>2.39</v>
      </c>
      <c r="R481" s="13">
        <f t="shared" si="90"/>
        <v>-2.9999999999999805E-2</v>
      </c>
      <c r="S481" s="13">
        <v>-0.23</v>
      </c>
      <c r="T481" s="13">
        <v>-0.21</v>
      </c>
      <c r="U481" s="13">
        <f t="shared" si="91"/>
        <v>-2.0000000000000018E-2</v>
      </c>
      <c r="V481" s="13"/>
      <c r="W481" s="13"/>
      <c r="X481" s="13"/>
      <c r="Y481" s="13"/>
      <c r="Z481" s="13"/>
    </row>
    <row r="482" spans="1:26" x14ac:dyDescent="0.3">
      <c r="A482" s="11">
        <v>3</v>
      </c>
      <c r="B482" s="11"/>
      <c r="C482" s="11"/>
      <c r="D482" s="13">
        <v>3.6</v>
      </c>
      <c r="E482" s="13">
        <v>3.56</v>
      </c>
      <c r="F482" s="13">
        <f>ABS(E482)-ABS(D482)</f>
        <v>-4.0000000000000036E-2</v>
      </c>
      <c r="G482" s="13">
        <v>1.18</v>
      </c>
      <c r="H482" s="13">
        <v>1.19</v>
      </c>
      <c r="I482" s="13">
        <f>ABS(H482)-ABS(G482)</f>
        <v>1.0000000000000009E-2</v>
      </c>
      <c r="J482" s="13"/>
      <c r="K482" s="13"/>
      <c r="L482" s="13"/>
      <c r="M482" s="13"/>
      <c r="N482" s="13"/>
      <c r="O482" s="13"/>
      <c r="P482" s="13">
        <v>3.64</v>
      </c>
      <c r="Q482" s="13">
        <v>3.6</v>
      </c>
      <c r="R482" s="13">
        <f t="shared" si="90"/>
        <v>-4.0000000000000036E-2</v>
      </c>
      <c r="S482" s="13">
        <v>-0.22</v>
      </c>
      <c r="T482" s="13">
        <v>-0.22</v>
      </c>
      <c r="U482" s="13">
        <f t="shared" si="91"/>
        <v>0</v>
      </c>
      <c r="V482" s="13"/>
      <c r="W482" s="13"/>
      <c r="X482" s="13"/>
      <c r="Y482" s="13"/>
      <c r="Z482" s="13"/>
    </row>
    <row r="483" spans="1:26" x14ac:dyDescent="0.3">
      <c r="A483" s="11">
        <v>4</v>
      </c>
      <c r="B483" s="11"/>
      <c r="C483" s="11"/>
      <c r="D483" s="13">
        <v>3.22</v>
      </c>
      <c r="E483" s="13">
        <v>3.26</v>
      </c>
      <c r="F483" s="13">
        <f>ABS(E483)-ABS(D483)</f>
        <v>3.9999999999999591E-2</v>
      </c>
      <c r="G483" s="13">
        <v>1.17</v>
      </c>
      <c r="H483" s="13">
        <v>1.17</v>
      </c>
      <c r="I483" s="13">
        <f>ABS(H483)-ABS(G483)</f>
        <v>0</v>
      </c>
      <c r="J483" s="13"/>
      <c r="K483" s="13"/>
      <c r="L483" s="13"/>
      <c r="M483" s="13"/>
      <c r="N483" s="13"/>
      <c r="O483" s="13"/>
      <c r="P483" s="13">
        <v>3.86</v>
      </c>
      <c r="Q483" s="13">
        <v>3.84</v>
      </c>
      <c r="R483" s="13">
        <f t="shared" si="90"/>
        <v>-2.0000000000000018E-2</v>
      </c>
      <c r="S483" s="13">
        <v>0.35</v>
      </c>
      <c r="T483" s="13">
        <v>0.36</v>
      </c>
      <c r="U483" s="13">
        <f t="shared" si="91"/>
        <v>1.0000000000000009E-2</v>
      </c>
      <c r="V483" s="13"/>
      <c r="W483" s="13"/>
      <c r="X483" s="13"/>
      <c r="Y483" s="13"/>
      <c r="Z483" s="13"/>
    </row>
    <row r="484" spans="1:26" x14ac:dyDescent="0.3">
      <c r="A484" s="11">
        <v>5</v>
      </c>
      <c r="B484" s="11"/>
      <c r="C484" s="11"/>
      <c r="D484" s="13">
        <v>1.6</v>
      </c>
      <c r="E484" s="13">
        <v>1.56</v>
      </c>
      <c r="F484" s="13">
        <f>ABS(E484)-ABS(D484)</f>
        <v>-4.0000000000000036E-2</v>
      </c>
      <c r="G484" s="13">
        <v>1.1499999999999999</v>
      </c>
      <c r="H484" s="13">
        <v>1.1599999999999999</v>
      </c>
      <c r="I484" s="13">
        <f>ABS(H484)-ABS(G484)</f>
        <v>1.0000000000000009E-2</v>
      </c>
      <c r="J484" s="13"/>
      <c r="K484" s="13"/>
      <c r="L484" s="13"/>
      <c r="M484" s="13"/>
      <c r="N484" s="13"/>
      <c r="O484" s="13"/>
      <c r="P484" s="13">
        <v>3.96</v>
      </c>
      <c r="Q484" s="13">
        <v>3.99</v>
      </c>
      <c r="R484" s="13">
        <f t="shared" si="90"/>
        <v>3.0000000000000249E-2</v>
      </c>
      <c r="S484" s="13">
        <v>0.94</v>
      </c>
      <c r="T484" s="13">
        <v>0.93</v>
      </c>
      <c r="U484" s="13">
        <f t="shared" si="91"/>
        <v>-9.9999999999998979E-3</v>
      </c>
      <c r="V484" s="13"/>
      <c r="W484" s="13"/>
      <c r="X484" s="13"/>
      <c r="Y484" s="13"/>
      <c r="Z484" s="13"/>
    </row>
    <row r="485" spans="1:26" x14ac:dyDescent="0.3">
      <c r="A485" s="11">
        <v>6</v>
      </c>
      <c r="B485" s="11"/>
      <c r="C485" s="11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>
        <v>3.64</v>
      </c>
      <c r="Q485" s="13">
        <v>3.66</v>
      </c>
      <c r="R485" s="13">
        <f t="shared" si="90"/>
        <v>2.0000000000000018E-2</v>
      </c>
      <c r="S485" s="13">
        <v>0.08</v>
      </c>
      <c r="T485" s="13">
        <v>7.0000000000000007E-2</v>
      </c>
      <c r="U485" s="13">
        <f t="shared" si="91"/>
        <v>-9.999999999999995E-3</v>
      </c>
      <c r="V485" s="13"/>
      <c r="W485" s="13"/>
      <c r="X485" s="13"/>
      <c r="Y485" s="13"/>
      <c r="Z485" s="13"/>
    </row>
    <row r="486" spans="1:26" x14ac:dyDescent="0.3">
      <c r="A486" s="11">
        <v>7</v>
      </c>
      <c r="B486" s="11"/>
      <c r="C486" s="11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>
        <v>2.56</v>
      </c>
      <c r="Q486" s="13">
        <v>2.52</v>
      </c>
      <c r="R486" s="13">
        <f t="shared" si="90"/>
        <v>-4.0000000000000036E-2</v>
      </c>
      <c r="S486" s="13">
        <v>7.0000000000000007E-2</v>
      </c>
      <c r="T486" s="13">
        <v>0.05</v>
      </c>
      <c r="U486" s="13">
        <f t="shared" si="91"/>
        <v>-2.0000000000000004E-2</v>
      </c>
      <c r="V486" s="13"/>
      <c r="W486" s="13"/>
      <c r="X486" s="13"/>
      <c r="Y486" s="13"/>
      <c r="Z486" s="13"/>
    </row>
    <row r="487" spans="1:26" x14ac:dyDescent="0.3">
      <c r="A487" s="14">
        <v>0</v>
      </c>
      <c r="B487" s="14">
        <v>0.63</v>
      </c>
      <c r="C487" s="15">
        <v>1260</v>
      </c>
      <c r="D487" s="16"/>
      <c r="E487" s="16"/>
      <c r="F487" s="16"/>
      <c r="G487" s="16"/>
      <c r="H487" s="16"/>
      <c r="I487" s="16"/>
      <c r="J487" s="16">
        <v>0</v>
      </c>
      <c r="K487" s="16">
        <v>0</v>
      </c>
      <c r="L487" s="16">
        <f>ABS(K487)-ABS(J487)</f>
        <v>0</v>
      </c>
      <c r="M487" s="16">
        <v>1.07</v>
      </c>
      <c r="N487" s="16">
        <v>1.08</v>
      </c>
      <c r="O487" s="16">
        <f>ABS(N487)-ABS(M487)</f>
        <v>1.0000000000000009E-2</v>
      </c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</row>
    <row r="488" spans="1:26" x14ac:dyDescent="0.3">
      <c r="A488" s="14">
        <v>1</v>
      </c>
      <c r="B488" s="14"/>
      <c r="C488" s="14"/>
      <c r="D488" s="16">
        <v>3.26</v>
      </c>
      <c r="E488" s="16">
        <v>3.29</v>
      </c>
      <c r="F488" s="16">
        <f>ABS(E488)-ABS(D488)</f>
        <v>3.0000000000000249E-2</v>
      </c>
      <c r="G488" s="16">
        <v>0.92</v>
      </c>
      <c r="H488" s="16">
        <v>0.92</v>
      </c>
      <c r="I488" s="16">
        <f>ABS(H488)-ABS(G488)</f>
        <v>0</v>
      </c>
      <c r="J488" s="16"/>
      <c r="K488" s="16"/>
      <c r="L488" s="16"/>
      <c r="M488" s="16"/>
      <c r="N488" s="16"/>
      <c r="O488" s="16"/>
      <c r="P488" s="16">
        <v>2.69</v>
      </c>
      <c r="Q488" s="16">
        <v>2.64</v>
      </c>
      <c r="R488" s="16">
        <f t="shared" ref="R488:R495" si="92">ABS(Q488)-ABS(P488)</f>
        <v>-4.9999999999999822E-2</v>
      </c>
      <c r="S488" s="16">
        <v>0.83</v>
      </c>
      <c r="T488" s="16">
        <v>0.82</v>
      </c>
      <c r="U488" s="16">
        <f t="shared" ref="U488:U495" si="93">ABS(T488)-ABS(S488)</f>
        <v>-1.0000000000000009E-2</v>
      </c>
      <c r="V488" s="16"/>
      <c r="W488" s="16"/>
      <c r="X488" s="16"/>
      <c r="Y488" s="16"/>
      <c r="Z488" s="16"/>
    </row>
    <row r="489" spans="1:26" x14ac:dyDescent="0.3">
      <c r="A489" s="14">
        <v>2</v>
      </c>
      <c r="B489" s="14"/>
      <c r="C489" s="14"/>
      <c r="D489" s="16">
        <v>3.56</v>
      </c>
      <c r="E489" s="16">
        <v>3.59</v>
      </c>
      <c r="F489" s="16">
        <f>ABS(E489)-ABS(D489)</f>
        <v>2.9999999999999805E-2</v>
      </c>
      <c r="G489" s="16">
        <v>1.2</v>
      </c>
      <c r="H489" s="16">
        <v>1.2</v>
      </c>
      <c r="I489" s="16">
        <f>ABS(H489)-ABS(G489)</f>
        <v>0</v>
      </c>
      <c r="J489" s="16"/>
      <c r="K489" s="16"/>
      <c r="L489" s="16"/>
      <c r="M489" s="16"/>
      <c r="N489" s="16"/>
      <c r="O489" s="16"/>
      <c r="P489" s="16">
        <v>3.01</v>
      </c>
      <c r="Q489" s="16">
        <v>2.97</v>
      </c>
      <c r="R489" s="16">
        <f t="shared" si="92"/>
        <v>-3.9999999999999591E-2</v>
      </c>
      <c r="S489" s="16">
        <v>-0.1</v>
      </c>
      <c r="T489" s="16">
        <v>-0.12</v>
      </c>
      <c r="U489" s="16">
        <f t="shared" si="93"/>
        <v>1.999999999999999E-2</v>
      </c>
      <c r="V489" s="16"/>
      <c r="W489" s="16"/>
      <c r="X489" s="16"/>
      <c r="Y489" s="16"/>
      <c r="Z489" s="16"/>
    </row>
    <row r="490" spans="1:26" x14ac:dyDescent="0.3">
      <c r="A490" s="14">
        <v>3</v>
      </c>
      <c r="B490" s="14"/>
      <c r="C490" s="14"/>
      <c r="D490" s="16">
        <v>1.57</v>
      </c>
      <c r="E490" s="16">
        <v>1.56</v>
      </c>
      <c r="F490" s="16">
        <f>ABS(E490)-ABS(D490)</f>
        <v>-1.0000000000000009E-2</v>
      </c>
      <c r="G490" s="16">
        <v>1.3</v>
      </c>
      <c r="H490" s="16">
        <v>1.28</v>
      </c>
      <c r="I490" s="16">
        <f>ABS(H490)-ABS(G490)</f>
        <v>-2.0000000000000018E-2</v>
      </c>
      <c r="J490" s="16"/>
      <c r="K490" s="16"/>
      <c r="L490" s="16"/>
      <c r="M490" s="16"/>
      <c r="N490" s="16"/>
      <c r="O490" s="16"/>
      <c r="P490" s="16">
        <v>4.5</v>
      </c>
      <c r="Q490" s="16">
        <v>4.4800000000000004</v>
      </c>
      <c r="R490" s="16">
        <f t="shared" si="92"/>
        <v>-1.9999999999999574E-2</v>
      </c>
      <c r="S490" s="16">
        <v>-0.15</v>
      </c>
      <c r="T490" s="16">
        <v>-0.16</v>
      </c>
      <c r="U490" s="16">
        <f t="shared" si="93"/>
        <v>1.0000000000000009E-2</v>
      </c>
      <c r="V490" s="16"/>
      <c r="W490" s="16"/>
      <c r="X490" s="16"/>
      <c r="Y490" s="16"/>
      <c r="Z490" s="16"/>
    </row>
    <row r="491" spans="1:26" x14ac:dyDescent="0.3">
      <c r="A491" s="14">
        <v>4</v>
      </c>
      <c r="B491" s="14"/>
      <c r="C491" s="14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>
        <v>4.5199999999999996</v>
      </c>
      <c r="Q491" s="16">
        <v>4.47</v>
      </c>
      <c r="R491" s="16">
        <f t="shared" si="92"/>
        <v>-4.9999999999999822E-2</v>
      </c>
      <c r="S491" s="16">
        <v>-0.08</v>
      </c>
      <c r="T491" s="16">
        <v>-0.08</v>
      </c>
      <c r="U491" s="16">
        <f t="shared" si="93"/>
        <v>0</v>
      </c>
      <c r="V491" s="16"/>
      <c r="W491" s="16"/>
      <c r="X491" s="16"/>
      <c r="Y491" s="16"/>
      <c r="Z491" s="16"/>
    </row>
    <row r="492" spans="1:26" x14ac:dyDescent="0.3">
      <c r="A492" s="14">
        <v>5</v>
      </c>
      <c r="B492" s="14"/>
      <c r="C492" s="14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>
        <v>4.6100000000000003</v>
      </c>
      <c r="Q492" s="16">
        <v>4.63</v>
      </c>
      <c r="R492" s="16">
        <f t="shared" si="92"/>
        <v>1.9999999999999574E-2</v>
      </c>
      <c r="S492" s="16">
        <v>0.5</v>
      </c>
      <c r="T492" s="16">
        <v>0.5</v>
      </c>
      <c r="U492" s="16">
        <f t="shared" si="93"/>
        <v>0</v>
      </c>
      <c r="V492" s="16"/>
      <c r="W492" s="16"/>
      <c r="X492" s="16"/>
      <c r="Y492" s="16"/>
      <c r="Z492" s="16"/>
    </row>
    <row r="493" spans="1:26" x14ac:dyDescent="0.3">
      <c r="A493" s="14">
        <v>6</v>
      </c>
      <c r="B493" s="14"/>
      <c r="C493" s="14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>
        <v>4.5</v>
      </c>
      <c r="Q493" s="16">
        <v>4.53</v>
      </c>
      <c r="R493" s="16">
        <f t="shared" si="92"/>
        <v>3.0000000000000249E-2</v>
      </c>
      <c r="S493" s="16">
        <v>0.15</v>
      </c>
      <c r="T493" s="16">
        <v>0.13</v>
      </c>
      <c r="U493" s="16">
        <f t="shared" si="93"/>
        <v>-1.999999999999999E-2</v>
      </c>
      <c r="V493" s="16"/>
      <c r="W493" s="16"/>
      <c r="X493" s="16"/>
      <c r="Y493" s="16"/>
      <c r="Z493" s="16"/>
    </row>
    <row r="494" spans="1:26" x14ac:dyDescent="0.3">
      <c r="A494" s="14">
        <v>7</v>
      </c>
      <c r="B494" s="14"/>
      <c r="C494" s="14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>
        <v>3.01</v>
      </c>
      <c r="Q494" s="16">
        <v>2.98</v>
      </c>
      <c r="R494" s="16">
        <f t="shared" si="92"/>
        <v>-2.9999999999999805E-2</v>
      </c>
      <c r="S494" s="16">
        <v>0.2</v>
      </c>
      <c r="T494" s="16">
        <v>0.21</v>
      </c>
      <c r="U494" s="16">
        <f t="shared" si="93"/>
        <v>9.9999999999999811E-3</v>
      </c>
      <c r="V494" s="16"/>
      <c r="W494" s="16"/>
      <c r="X494" s="16"/>
      <c r="Y494" s="16"/>
      <c r="Z494" s="16"/>
    </row>
    <row r="495" spans="1:26" x14ac:dyDescent="0.3">
      <c r="A495" s="14">
        <v>8</v>
      </c>
      <c r="B495" s="14"/>
      <c r="C495" s="14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>
        <v>2.96</v>
      </c>
      <c r="Q495" s="16">
        <v>2.96</v>
      </c>
      <c r="R495" s="16">
        <f t="shared" si="92"/>
        <v>0</v>
      </c>
      <c r="S495" s="16">
        <v>0.33</v>
      </c>
      <c r="T495" s="16">
        <v>0.32</v>
      </c>
      <c r="U495" s="16">
        <f t="shared" si="93"/>
        <v>-1.0000000000000009E-2</v>
      </c>
      <c r="V495" s="16"/>
      <c r="W495" s="16"/>
      <c r="X495" s="16"/>
      <c r="Y495" s="16"/>
      <c r="Z495" s="16"/>
    </row>
    <row r="496" spans="1:26" x14ac:dyDescent="0.3">
      <c r="A496" s="11">
        <v>0</v>
      </c>
      <c r="B496" s="11">
        <v>0.68</v>
      </c>
      <c r="C496" s="12">
        <v>1280</v>
      </c>
      <c r="D496" s="13"/>
      <c r="E496" s="13"/>
      <c r="F496" s="13"/>
      <c r="G496" s="13"/>
      <c r="H496" s="13"/>
      <c r="I496" s="13"/>
      <c r="J496" s="13">
        <v>0</v>
      </c>
      <c r="K496" s="13">
        <v>0</v>
      </c>
      <c r="L496" s="13">
        <f>ABS(K496)-ABS(J496)</f>
        <v>0</v>
      </c>
      <c r="M496" s="13">
        <v>1.02</v>
      </c>
      <c r="N496" s="13">
        <v>1.01</v>
      </c>
      <c r="O496" s="13">
        <f>ABS(N496)-ABS(M496)</f>
        <v>-1.0000000000000009E-2</v>
      </c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</row>
    <row r="497" spans="1:26" x14ac:dyDescent="0.3">
      <c r="A497" s="11">
        <v>1</v>
      </c>
      <c r="B497" s="11"/>
      <c r="C497" s="11"/>
      <c r="D497" s="13">
        <v>3.42</v>
      </c>
      <c r="E497" s="13">
        <v>3.4</v>
      </c>
      <c r="F497" s="13">
        <f>ABS(E497)-ABS(D497)</f>
        <v>-2.0000000000000018E-2</v>
      </c>
      <c r="G497" s="13">
        <v>0.82</v>
      </c>
      <c r="H497" s="13">
        <v>0.8</v>
      </c>
      <c r="I497" s="13">
        <f>ABS(H497)-ABS(G497)</f>
        <v>-1.9999999999999907E-2</v>
      </c>
      <c r="J497" s="13"/>
      <c r="K497" s="13"/>
      <c r="L497" s="13"/>
      <c r="M497" s="13"/>
      <c r="N497" s="13"/>
      <c r="O497" s="13"/>
      <c r="P497" s="13">
        <v>3.76</v>
      </c>
      <c r="Q497" s="13">
        <v>3.81</v>
      </c>
      <c r="R497" s="13">
        <f t="shared" ref="R497:R503" si="94">ABS(Q497)-ABS(P497)</f>
        <v>5.0000000000000266E-2</v>
      </c>
      <c r="S497" s="13">
        <v>0.76</v>
      </c>
      <c r="T497" s="13">
        <v>0.74</v>
      </c>
      <c r="U497" s="13">
        <f t="shared" ref="U497:U503" si="95">ABS(T497)-ABS(S497)</f>
        <v>-2.0000000000000018E-2</v>
      </c>
      <c r="V497" s="13"/>
      <c r="W497" s="13"/>
      <c r="X497" s="13"/>
      <c r="Y497" s="13"/>
      <c r="Z497" s="13"/>
    </row>
    <row r="498" spans="1:26" x14ac:dyDescent="0.3">
      <c r="A498" s="11">
        <v>2</v>
      </c>
      <c r="B498" s="11"/>
      <c r="C498" s="11"/>
      <c r="D498" s="13">
        <v>3.71</v>
      </c>
      <c r="E498" s="13">
        <v>3.7</v>
      </c>
      <c r="F498" s="13">
        <f>ABS(E498)-ABS(D498)</f>
        <v>-9.9999999999997868E-3</v>
      </c>
      <c r="G498" s="13">
        <v>1.1000000000000001</v>
      </c>
      <c r="H498" s="13">
        <v>1.1000000000000001</v>
      </c>
      <c r="I498" s="13">
        <f>ABS(H498)-ABS(G498)</f>
        <v>0</v>
      </c>
      <c r="J498" s="13"/>
      <c r="K498" s="13"/>
      <c r="L498" s="13"/>
      <c r="M498" s="13"/>
      <c r="N498" s="13"/>
      <c r="O498" s="13"/>
      <c r="P498" s="13">
        <v>4.0999999999999996</v>
      </c>
      <c r="Q498" s="13">
        <v>4.09</v>
      </c>
      <c r="R498" s="13">
        <f t="shared" si="94"/>
        <v>-9.9999999999997868E-3</v>
      </c>
      <c r="S498" s="13">
        <v>-7.0000000000000007E-2</v>
      </c>
      <c r="T498" s="13">
        <v>-0.08</v>
      </c>
      <c r="U498" s="13">
        <f t="shared" si="95"/>
        <v>9.999999999999995E-3</v>
      </c>
      <c r="V498" s="13"/>
      <c r="W498" s="13"/>
      <c r="X498" s="13"/>
      <c r="Y498" s="13"/>
      <c r="Z498" s="13"/>
    </row>
    <row r="499" spans="1:26" x14ac:dyDescent="0.3">
      <c r="A499" s="11">
        <v>3</v>
      </c>
      <c r="B499" s="11"/>
      <c r="C499" s="11"/>
      <c r="D499" s="13">
        <v>1.72</v>
      </c>
      <c r="E499" s="13">
        <v>1.72</v>
      </c>
      <c r="F499" s="13">
        <f>ABS(E499)-ABS(D499)</f>
        <v>0</v>
      </c>
      <c r="G499" s="13">
        <v>1.22</v>
      </c>
      <c r="H499" s="13">
        <v>1.22</v>
      </c>
      <c r="I499" s="13">
        <f>ABS(H499)-ABS(G499)</f>
        <v>0</v>
      </c>
      <c r="J499" s="13"/>
      <c r="K499" s="13"/>
      <c r="L499" s="13"/>
      <c r="M499" s="13"/>
      <c r="N499" s="13"/>
      <c r="O499" s="13"/>
      <c r="P499" s="13">
        <v>4.66</v>
      </c>
      <c r="Q499" s="13">
        <v>4.66</v>
      </c>
      <c r="R499" s="13">
        <f t="shared" si="94"/>
        <v>0</v>
      </c>
      <c r="S499" s="13">
        <v>-0.04</v>
      </c>
      <c r="T499" s="13">
        <v>-0.05</v>
      </c>
      <c r="U499" s="13">
        <f t="shared" si="95"/>
        <v>1.0000000000000002E-2</v>
      </c>
      <c r="V499" s="13"/>
      <c r="W499" s="13"/>
      <c r="X499" s="13"/>
      <c r="Y499" s="13"/>
      <c r="Z499" s="13"/>
    </row>
    <row r="500" spans="1:26" x14ac:dyDescent="0.3">
      <c r="A500" s="11">
        <v>4</v>
      </c>
      <c r="B500" s="11"/>
      <c r="C500" s="11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>
        <v>4.96</v>
      </c>
      <c r="Q500" s="13">
        <v>4.96</v>
      </c>
      <c r="R500" s="13">
        <f t="shared" si="94"/>
        <v>0</v>
      </c>
      <c r="S500" s="13">
        <v>0.27</v>
      </c>
      <c r="T500" s="13">
        <v>0.26</v>
      </c>
      <c r="U500" s="13">
        <f t="shared" si="95"/>
        <v>-1.0000000000000009E-2</v>
      </c>
      <c r="V500" s="13"/>
      <c r="W500" s="13"/>
      <c r="X500" s="13"/>
      <c r="Y500" s="13"/>
      <c r="Z500" s="13"/>
    </row>
    <row r="501" spans="1:26" x14ac:dyDescent="0.3">
      <c r="A501" s="11">
        <v>5</v>
      </c>
      <c r="B501" s="11"/>
      <c r="C501" s="11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>
        <v>4.0999999999999996</v>
      </c>
      <c r="Q501" s="13">
        <v>4.1100000000000003</v>
      </c>
      <c r="R501" s="13">
        <f t="shared" si="94"/>
        <v>1.0000000000000675E-2</v>
      </c>
      <c r="S501" s="13">
        <v>0.23</v>
      </c>
      <c r="T501" s="13">
        <v>0.23</v>
      </c>
      <c r="U501" s="13">
        <f t="shared" si="95"/>
        <v>0</v>
      </c>
      <c r="V501" s="13"/>
      <c r="W501" s="13"/>
      <c r="X501" s="13"/>
      <c r="Y501" s="13"/>
      <c r="Z501" s="13"/>
    </row>
    <row r="502" spans="1:26" x14ac:dyDescent="0.3">
      <c r="A502" s="11">
        <v>6</v>
      </c>
      <c r="B502" s="11"/>
      <c r="C502" s="11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>
        <v>3.76</v>
      </c>
      <c r="Q502" s="13">
        <v>3.73</v>
      </c>
      <c r="R502" s="13">
        <f t="shared" si="94"/>
        <v>-2.9999999999999805E-2</v>
      </c>
      <c r="S502" s="13">
        <v>1.06</v>
      </c>
      <c r="T502" s="13">
        <v>1.08</v>
      </c>
      <c r="U502" s="13">
        <f t="shared" si="95"/>
        <v>2.0000000000000018E-2</v>
      </c>
      <c r="V502" s="13"/>
      <c r="W502" s="13"/>
      <c r="X502" s="13"/>
      <c r="Y502" s="13"/>
      <c r="Z502" s="13"/>
    </row>
    <row r="503" spans="1:26" x14ac:dyDescent="0.3">
      <c r="A503" s="11">
        <v>7</v>
      </c>
      <c r="B503" s="11"/>
      <c r="C503" s="11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>
        <v>3.52</v>
      </c>
      <c r="Q503" s="13">
        <v>3.54</v>
      </c>
      <c r="R503" s="13">
        <f t="shared" si="94"/>
        <v>2.0000000000000018E-2</v>
      </c>
      <c r="S503" s="13">
        <v>1.08</v>
      </c>
      <c r="T503" s="13">
        <v>1.08</v>
      </c>
      <c r="U503" s="13">
        <f t="shared" si="95"/>
        <v>0</v>
      </c>
      <c r="V503" s="13"/>
      <c r="W503" s="13"/>
      <c r="X503" s="13"/>
      <c r="Y503" s="13"/>
      <c r="Z503" s="13"/>
    </row>
    <row r="504" spans="1:26" x14ac:dyDescent="0.3">
      <c r="A504" s="14">
        <v>0</v>
      </c>
      <c r="B504" s="14">
        <v>0.77</v>
      </c>
      <c r="C504" s="15">
        <v>1300</v>
      </c>
      <c r="D504" s="16"/>
      <c r="E504" s="16"/>
      <c r="F504" s="16"/>
      <c r="G504" s="16"/>
      <c r="H504" s="16"/>
      <c r="I504" s="16"/>
      <c r="J504" s="16">
        <v>0</v>
      </c>
      <c r="K504" s="16">
        <v>0</v>
      </c>
      <c r="L504" s="16">
        <f>ABS(K504)-ABS(J504)</f>
        <v>0</v>
      </c>
      <c r="M504" s="16">
        <v>0.93</v>
      </c>
      <c r="N504" s="16">
        <v>0.94</v>
      </c>
      <c r="O504" s="16">
        <f>ABS(N504)-ABS(M504)</f>
        <v>9.9999999999998979E-3</v>
      </c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</row>
    <row r="505" spans="1:26" x14ac:dyDescent="0.3">
      <c r="A505" s="14">
        <v>1</v>
      </c>
      <c r="B505" s="14"/>
      <c r="C505" s="14"/>
      <c r="D505" s="16">
        <v>1.98</v>
      </c>
      <c r="E505" s="16">
        <v>2</v>
      </c>
      <c r="F505" s="16">
        <f>ABS(E505)-ABS(D505)</f>
        <v>2.0000000000000018E-2</v>
      </c>
      <c r="G505" s="16">
        <v>0.85</v>
      </c>
      <c r="H505" s="16">
        <v>0.87</v>
      </c>
      <c r="I505" s="16">
        <f>ABS(H505)-ABS(G505)</f>
        <v>2.0000000000000018E-2</v>
      </c>
      <c r="J505" s="16"/>
      <c r="K505" s="16"/>
      <c r="L505" s="16"/>
      <c r="M505" s="16"/>
      <c r="N505" s="16"/>
      <c r="O505" s="16"/>
      <c r="P505" s="16">
        <v>3.41</v>
      </c>
      <c r="Q505" s="16">
        <v>3.36</v>
      </c>
      <c r="R505" s="16">
        <f>ABS(Q505)-ABS(P505)</f>
        <v>-5.0000000000000266E-2</v>
      </c>
      <c r="S505" s="16">
        <v>0.81</v>
      </c>
      <c r="T505" s="16">
        <v>0.81</v>
      </c>
      <c r="U505" s="16">
        <f>ABS(T505)-ABS(S505)</f>
        <v>0</v>
      </c>
      <c r="V505" s="16"/>
      <c r="W505" s="16"/>
      <c r="X505" s="16"/>
      <c r="Y505" s="16"/>
      <c r="Z505" s="16"/>
    </row>
    <row r="506" spans="1:26" x14ac:dyDescent="0.3">
      <c r="A506" s="14">
        <v>2</v>
      </c>
      <c r="B506" s="14"/>
      <c r="C506" s="14"/>
      <c r="D506" s="16">
        <v>2.39</v>
      </c>
      <c r="E506" s="16">
        <v>2.35</v>
      </c>
      <c r="F506" s="16">
        <f>ABS(E506)-ABS(D506)</f>
        <v>-4.0000000000000036E-2</v>
      </c>
      <c r="G506" s="16">
        <v>-0.11</v>
      </c>
      <c r="H506" s="16">
        <v>-0.11</v>
      </c>
      <c r="I506" s="16">
        <f>ABS(H506)-ABS(G506)</f>
        <v>0</v>
      </c>
      <c r="J506" s="16"/>
      <c r="K506" s="16"/>
      <c r="L506" s="16"/>
      <c r="M506" s="16"/>
      <c r="N506" s="16"/>
      <c r="O506" s="16"/>
      <c r="P506" s="16">
        <v>3.71</v>
      </c>
      <c r="Q506" s="16">
        <v>3.75</v>
      </c>
      <c r="R506" s="16">
        <f>ABS(Q506)-ABS(P506)</f>
        <v>4.0000000000000036E-2</v>
      </c>
      <c r="S506" s="16">
        <v>1.1000000000000001</v>
      </c>
      <c r="T506" s="16">
        <v>1.1000000000000001</v>
      </c>
      <c r="U506" s="16">
        <f>ABS(T506)-ABS(S506)</f>
        <v>0</v>
      </c>
      <c r="V506" s="16"/>
      <c r="W506" s="16"/>
      <c r="X506" s="16"/>
      <c r="Y506" s="16"/>
      <c r="Z506" s="16"/>
    </row>
    <row r="507" spans="1:26" x14ac:dyDescent="0.3">
      <c r="A507" s="14">
        <v>3</v>
      </c>
      <c r="B507" s="14"/>
      <c r="C507" s="14"/>
      <c r="D507" s="16">
        <v>4.8099999999999996</v>
      </c>
      <c r="E507" s="16">
        <v>4.82</v>
      </c>
      <c r="F507" s="16">
        <f>ABS(E507)-ABS(D507)</f>
        <v>1.0000000000000675E-2</v>
      </c>
      <c r="G507" s="16">
        <v>-0.13</v>
      </c>
      <c r="H507" s="16">
        <v>-0.13</v>
      </c>
      <c r="I507" s="16">
        <f>ABS(H507)-ABS(G507)</f>
        <v>0</v>
      </c>
      <c r="J507" s="16"/>
      <c r="K507" s="16"/>
      <c r="L507" s="16"/>
      <c r="M507" s="16"/>
      <c r="N507" s="16"/>
      <c r="O507" s="16"/>
      <c r="P507" s="16">
        <v>1.71</v>
      </c>
      <c r="Q507" s="16">
        <v>1.73</v>
      </c>
      <c r="R507" s="16">
        <f>ABS(Q507)-ABS(P507)</f>
        <v>2.0000000000000018E-2</v>
      </c>
      <c r="S507" s="16">
        <v>1.17</v>
      </c>
      <c r="T507" s="16">
        <v>1.17</v>
      </c>
      <c r="U507" s="16">
        <f>ABS(T507)-ABS(S507)</f>
        <v>0</v>
      </c>
      <c r="V507" s="16"/>
      <c r="W507" s="16"/>
      <c r="X507" s="16"/>
      <c r="Y507" s="16"/>
      <c r="Z507" s="16"/>
    </row>
    <row r="508" spans="1:26" x14ac:dyDescent="0.3">
      <c r="A508" s="14">
        <v>4</v>
      </c>
      <c r="B508" s="14"/>
      <c r="C508" s="14"/>
      <c r="D508" s="16">
        <v>5.1100000000000003</v>
      </c>
      <c r="E508" s="16">
        <v>5.15</v>
      </c>
      <c r="F508" s="16">
        <f>ABS(E508)-ABS(D508)</f>
        <v>4.0000000000000036E-2</v>
      </c>
      <c r="G508" s="16">
        <v>0.17</v>
      </c>
      <c r="H508" s="16">
        <v>0.18</v>
      </c>
      <c r="I508" s="16">
        <f>ABS(H508)-ABS(G508)</f>
        <v>9.9999999999999811E-3</v>
      </c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</row>
    <row r="509" spans="1:26" x14ac:dyDescent="0.3">
      <c r="A509" s="14">
        <v>5</v>
      </c>
      <c r="B509" s="14"/>
      <c r="C509" s="14"/>
      <c r="D509" s="16">
        <v>3.11</v>
      </c>
      <c r="E509" s="16">
        <v>3.1</v>
      </c>
      <c r="F509" s="16">
        <f>ABS(E509)-ABS(D509)</f>
        <v>-9.9999999999997868E-3</v>
      </c>
      <c r="G509" s="16">
        <v>0.19</v>
      </c>
      <c r="H509" s="16">
        <v>0.18</v>
      </c>
      <c r="I509" s="16">
        <f>ABS(H509)-ABS(G509)</f>
        <v>-1.0000000000000009E-2</v>
      </c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</row>
    <row r="510" spans="1:26" x14ac:dyDescent="0.3">
      <c r="A510" s="11">
        <v>0</v>
      </c>
      <c r="B510" s="11" t="s">
        <v>45</v>
      </c>
      <c r="C510" s="12">
        <v>1310.77</v>
      </c>
      <c r="D510" s="13"/>
      <c r="E510" s="13"/>
      <c r="F510" s="13"/>
      <c r="G510" s="13"/>
      <c r="H510" s="13"/>
      <c r="I510" s="13"/>
      <c r="J510" s="13">
        <v>0</v>
      </c>
      <c r="K510" s="13">
        <v>0</v>
      </c>
      <c r="L510" s="13">
        <f>ABS(K510)-ABS(J510)</f>
        <v>0</v>
      </c>
      <c r="M510" s="13">
        <v>0.96</v>
      </c>
      <c r="N510" s="13">
        <v>0.96</v>
      </c>
      <c r="O510" s="13">
        <f>ABS(N510)-ABS(M510)</f>
        <v>0</v>
      </c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</row>
    <row r="511" spans="1:26" x14ac:dyDescent="0.3">
      <c r="A511" s="11">
        <v>1</v>
      </c>
      <c r="B511" s="11"/>
      <c r="C511" s="11"/>
      <c r="D511" s="13">
        <v>1.52</v>
      </c>
      <c r="E511" s="13">
        <v>1.49</v>
      </c>
      <c r="F511" s="13">
        <f>ABS(E511)-ABS(D511)</f>
        <v>-3.0000000000000027E-2</v>
      </c>
      <c r="G511" s="13">
        <v>0.78</v>
      </c>
      <c r="H511" s="13">
        <v>0.79</v>
      </c>
      <c r="I511" s="13">
        <f>ABS(H511)-ABS(G511)</f>
        <v>1.0000000000000009E-2</v>
      </c>
      <c r="J511" s="13"/>
      <c r="K511" s="13"/>
      <c r="L511" s="13"/>
      <c r="M511" s="13"/>
      <c r="N511" s="13"/>
      <c r="O511" s="13"/>
      <c r="P511" s="13">
        <v>3.66</v>
      </c>
      <c r="Q511" s="13">
        <v>3.65</v>
      </c>
      <c r="R511" s="13">
        <f t="shared" ref="R511:R516" si="96">ABS(Q511)-ABS(P511)</f>
        <v>-1.0000000000000231E-2</v>
      </c>
      <c r="S511" s="13">
        <v>0.82</v>
      </c>
      <c r="T511" s="13">
        <v>0.83</v>
      </c>
      <c r="U511" s="13">
        <f t="shared" ref="U511:U516" si="97">ABS(T511)-ABS(S511)</f>
        <v>1.0000000000000009E-2</v>
      </c>
      <c r="V511" s="13"/>
      <c r="W511" s="13"/>
      <c r="X511" s="13"/>
      <c r="Y511" s="13"/>
      <c r="Z511" s="13"/>
    </row>
    <row r="512" spans="1:26" x14ac:dyDescent="0.3">
      <c r="A512" s="11">
        <v>2</v>
      </c>
      <c r="B512" s="11"/>
      <c r="C512" s="11"/>
      <c r="D512" s="13">
        <v>2.21</v>
      </c>
      <c r="E512" s="13">
        <v>2.19</v>
      </c>
      <c r="F512" s="13">
        <f>ABS(E512)-ABS(D512)</f>
        <v>-2.0000000000000018E-2</v>
      </c>
      <c r="G512" s="13">
        <v>-0.36</v>
      </c>
      <c r="H512" s="13">
        <v>-0.37</v>
      </c>
      <c r="I512" s="13">
        <f>ABS(H512)-ABS(G512)</f>
        <v>1.0000000000000009E-2</v>
      </c>
      <c r="J512" s="13"/>
      <c r="K512" s="13"/>
      <c r="L512" s="13"/>
      <c r="M512" s="13"/>
      <c r="N512" s="13"/>
      <c r="O512" s="13"/>
      <c r="P512" s="13">
        <v>3.99</v>
      </c>
      <c r="Q512" s="13">
        <v>3.97</v>
      </c>
      <c r="R512" s="13">
        <f t="shared" si="96"/>
        <v>-2.0000000000000018E-2</v>
      </c>
      <c r="S512" s="13">
        <v>-0.28000000000000003</v>
      </c>
      <c r="T512" s="13">
        <v>-0.27</v>
      </c>
      <c r="U512" s="13">
        <f t="shared" si="97"/>
        <v>-1.0000000000000009E-2</v>
      </c>
      <c r="V512" s="13"/>
      <c r="W512" s="13"/>
      <c r="X512" s="13"/>
      <c r="Y512" s="13"/>
      <c r="Z512" s="13"/>
    </row>
    <row r="513" spans="1:26" x14ac:dyDescent="0.3">
      <c r="A513" s="11">
        <v>3</v>
      </c>
      <c r="B513" s="11"/>
      <c r="C513" s="11"/>
      <c r="D513" s="13">
        <v>5.18</v>
      </c>
      <c r="E513" s="13">
        <v>5.23</v>
      </c>
      <c r="F513" s="13">
        <f>ABS(E513)-ABS(D513)</f>
        <v>5.0000000000000711E-2</v>
      </c>
      <c r="G513" s="13">
        <v>-0.38</v>
      </c>
      <c r="H513" s="13">
        <v>-0.38</v>
      </c>
      <c r="I513" s="13">
        <f>ABS(H513)-ABS(G513)</f>
        <v>0</v>
      </c>
      <c r="J513" s="13"/>
      <c r="K513" s="13"/>
      <c r="L513" s="13"/>
      <c r="M513" s="13"/>
      <c r="N513" s="13"/>
      <c r="O513" s="13"/>
      <c r="P513" s="13">
        <v>5.03</v>
      </c>
      <c r="Q513" s="13">
        <v>5</v>
      </c>
      <c r="R513" s="13">
        <f t="shared" si="96"/>
        <v>-3.0000000000000249E-2</v>
      </c>
      <c r="S513" s="13">
        <v>-0.28000000000000003</v>
      </c>
      <c r="T513" s="13">
        <v>-0.28999999999999998</v>
      </c>
      <c r="U513" s="13">
        <f t="shared" si="97"/>
        <v>9.9999999999999534E-3</v>
      </c>
      <c r="V513" s="13"/>
      <c r="W513" s="13"/>
      <c r="X513" s="13"/>
      <c r="Y513" s="13"/>
      <c r="Z513" s="13"/>
    </row>
    <row r="514" spans="1:26" x14ac:dyDescent="0.3">
      <c r="A514" s="11">
        <v>4</v>
      </c>
      <c r="B514" s="11"/>
      <c r="C514" s="11"/>
      <c r="D514" s="13">
        <v>5.48</v>
      </c>
      <c r="E514" s="13">
        <v>5.46</v>
      </c>
      <c r="F514" s="13">
        <f>ABS(E514)-ABS(D514)</f>
        <v>-2.0000000000000462E-2</v>
      </c>
      <c r="G514" s="13">
        <v>-0.08</v>
      </c>
      <c r="H514" s="13">
        <v>-0.06</v>
      </c>
      <c r="I514" s="13">
        <f>ABS(H514)-ABS(G514)</f>
        <v>-2.0000000000000004E-2</v>
      </c>
      <c r="J514" s="13"/>
      <c r="K514" s="13"/>
      <c r="L514" s="13"/>
      <c r="M514" s="13"/>
      <c r="N514" s="13"/>
      <c r="O514" s="13"/>
      <c r="P514" s="13">
        <v>5.33</v>
      </c>
      <c r="Q514" s="13">
        <v>5.34</v>
      </c>
      <c r="R514" s="13">
        <f t="shared" si="96"/>
        <v>9.9999999999997868E-3</v>
      </c>
      <c r="S514" s="13">
        <v>0.03</v>
      </c>
      <c r="T514" s="13">
        <v>0.01</v>
      </c>
      <c r="U514" s="13">
        <f t="shared" si="97"/>
        <v>-1.9999999999999997E-2</v>
      </c>
      <c r="V514" s="13"/>
      <c r="W514" s="13"/>
      <c r="X514" s="13"/>
      <c r="Y514" s="13"/>
      <c r="Z514" s="13"/>
    </row>
    <row r="515" spans="1:26" x14ac:dyDescent="0.3">
      <c r="A515" s="11">
        <v>5</v>
      </c>
      <c r="B515" s="11"/>
      <c r="C515" s="11"/>
      <c r="D515" s="13">
        <v>3.48</v>
      </c>
      <c r="E515" s="13">
        <v>3.46</v>
      </c>
      <c r="F515" s="13">
        <f>ABS(E515)-ABS(D515)</f>
        <v>-2.0000000000000018E-2</v>
      </c>
      <c r="G515" s="13">
        <v>-7.0000000000000007E-2</v>
      </c>
      <c r="H515" s="13">
        <v>-7.0000000000000007E-2</v>
      </c>
      <c r="I515" s="13">
        <f>ABS(H515)-ABS(G515)</f>
        <v>0</v>
      </c>
      <c r="J515" s="13"/>
      <c r="K515" s="13"/>
      <c r="L515" s="13"/>
      <c r="M515" s="13"/>
      <c r="N515" s="13"/>
      <c r="O515" s="13"/>
      <c r="P515" s="13">
        <v>3.99</v>
      </c>
      <c r="Q515" s="13">
        <v>3.99</v>
      </c>
      <c r="R515" s="13">
        <f t="shared" si="96"/>
        <v>0</v>
      </c>
      <c r="S515" s="13">
        <v>0.02</v>
      </c>
      <c r="T515" s="13">
        <v>0.04</v>
      </c>
      <c r="U515" s="13">
        <f t="shared" si="97"/>
        <v>0.02</v>
      </c>
      <c r="V515" s="13"/>
      <c r="W515" s="13"/>
      <c r="X515" s="13"/>
      <c r="Y515" s="13"/>
      <c r="Z515" s="13"/>
    </row>
    <row r="516" spans="1:26" x14ac:dyDescent="0.3">
      <c r="A516" s="11">
        <v>6</v>
      </c>
      <c r="B516" s="11"/>
      <c r="C516" s="11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>
        <v>3.8</v>
      </c>
      <c r="Q516" s="13">
        <v>3.78</v>
      </c>
      <c r="R516" s="13">
        <f t="shared" si="96"/>
        <v>-2.0000000000000018E-2</v>
      </c>
      <c r="S516" s="13">
        <v>0.66</v>
      </c>
      <c r="T516" s="13">
        <v>0.67</v>
      </c>
      <c r="U516" s="13">
        <f t="shared" si="97"/>
        <v>1.0000000000000009E-2</v>
      </c>
      <c r="V516" s="13"/>
      <c r="W516" s="13"/>
      <c r="X516" s="13"/>
      <c r="Y516" s="13"/>
      <c r="Z516" s="13"/>
    </row>
    <row r="517" spans="1:26" x14ac:dyDescent="0.3">
      <c r="A517" s="14">
        <v>0</v>
      </c>
      <c r="B517" s="14">
        <v>0.75</v>
      </c>
      <c r="C517" s="15">
        <v>1320</v>
      </c>
      <c r="D517" s="16"/>
      <c r="E517" s="16"/>
      <c r="F517" s="16"/>
      <c r="G517" s="16"/>
      <c r="H517" s="16"/>
      <c r="I517" s="16"/>
      <c r="J517" s="16">
        <v>0</v>
      </c>
      <c r="K517" s="16">
        <v>0</v>
      </c>
      <c r="L517" s="16">
        <f>ABS(K517)-ABS(J517)</f>
        <v>0</v>
      </c>
      <c r="M517" s="16">
        <v>0.95</v>
      </c>
      <c r="N517" s="16">
        <v>0.94</v>
      </c>
      <c r="O517" s="16">
        <f>ABS(N517)-ABS(M517)</f>
        <v>-1.0000000000000009E-2</v>
      </c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</row>
    <row r="518" spans="1:26" x14ac:dyDescent="0.3">
      <c r="A518" s="14">
        <v>1</v>
      </c>
      <c r="B518" s="14"/>
      <c r="C518" s="14"/>
      <c r="D518" s="16">
        <v>1.81</v>
      </c>
      <c r="E518" s="16">
        <v>1.86</v>
      </c>
      <c r="F518" s="16">
        <f>ABS(E518)-ABS(D518)</f>
        <v>5.0000000000000044E-2</v>
      </c>
      <c r="G518" s="16">
        <v>0.91</v>
      </c>
      <c r="H518" s="16">
        <v>0.93</v>
      </c>
      <c r="I518" s="16">
        <f>ABS(H518)-ABS(G518)</f>
        <v>2.0000000000000018E-2</v>
      </c>
      <c r="J518" s="16"/>
      <c r="K518" s="16"/>
      <c r="L518" s="16"/>
      <c r="M518" s="16"/>
      <c r="N518" s="16"/>
      <c r="O518" s="16"/>
      <c r="P518" s="16">
        <v>1.81</v>
      </c>
      <c r="Q518" s="16">
        <v>1.83</v>
      </c>
      <c r="R518" s="16">
        <f t="shared" ref="R518:R524" si="98">ABS(Q518)-ABS(P518)</f>
        <v>2.0000000000000018E-2</v>
      </c>
      <c r="S518" s="16">
        <v>0.9</v>
      </c>
      <c r="T518" s="16">
        <v>0.92</v>
      </c>
      <c r="U518" s="16">
        <f t="shared" ref="U518:U524" si="99">ABS(T518)-ABS(S518)</f>
        <v>2.0000000000000018E-2</v>
      </c>
      <c r="V518" s="16"/>
      <c r="W518" s="16"/>
      <c r="X518" s="16"/>
      <c r="Y518" s="16"/>
      <c r="Z518" s="16"/>
    </row>
    <row r="519" spans="1:26" x14ac:dyDescent="0.3">
      <c r="A519" s="14">
        <v>2</v>
      </c>
      <c r="B519" s="14"/>
      <c r="C519" s="14"/>
      <c r="D519" s="16">
        <v>2.33</v>
      </c>
      <c r="E519" s="16">
        <v>2.36</v>
      </c>
      <c r="F519" s="16">
        <f>ABS(E519)-ABS(D519)</f>
        <v>2.9999999999999805E-2</v>
      </c>
      <c r="G519" s="16">
        <v>-0.2</v>
      </c>
      <c r="H519" s="16">
        <v>-0.2</v>
      </c>
      <c r="I519" s="16">
        <f>ABS(H519)-ABS(G519)</f>
        <v>0</v>
      </c>
      <c r="J519" s="16"/>
      <c r="K519" s="16"/>
      <c r="L519" s="16"/>
      <c r="M519" s="16"/>
      <c r="N519" s="16"/>
      <c r="O519" s="16"/>
      <c r="P519" s="16">
        <v>2.2000000000000002</v>
      </c>
      <c r="Q519" s="16">
        <v>2.17</v>
      </c>
      <c r="R519" s="16">
        <f t="shared" si="98"/>
        <v>-3.0000000000000249E-2</v>
      </c>
      <c r="S519" s="16">
        <v>-0.38</v>
      </c>
      <c r="T519" s="16">
        <v>-0.38</v>
      </c>
      <c r="U519" s="16">
        <f t="shared" si="99"/>
        <v>0</v>
      </c>
      <c r="V519" s="16"/>
      <c r="W519" s="16"/>
      <c r="X519" s="16"/>
      <c r="Y519" s="16"/>
      <c r="Z519" s="16"/>
    </row>
    <row r="520" spans="1:26" x14ac:dyDescent="0.3">
      <c r="A520" s="14">
        <v>3</v>
      </c>
      <c r="B520" s="14"/>
      <c r="C520" s="14"/>
      <c r="D520" s="16">
        <v>4.9400000000000004</v>
      </c>
      <c r="E520" s="16">
        <v>4.92</v>
      </c>
      <c r="F520" s="16">
        <f>ABS(E520)-ABS(D520)</f>
        <v>-2.0000000000000462E-2</v>
      </c>
      <c r="G520" s="16">
        <v>-0.22</v>
      </c>
      <c r="H520" s="16">
        <v>-0.21</v>
      </c>
      <c r="I520" s="16">
        <f>ABS(H520)-ABS(G520)</f>
        <v>-1.0000000000000009E-2</v>
      </c>
      <c r="J520" s="16"/>
      <c r="K520" s="16"/>
      <c r="L520" s="16"/>
      <c r="M520" s="16"/>
      <c r="N520" s="16"/>
      <c r="O520" s="16"/>
      <c r="P520" s="16">
        <v>4.92</v>
      </c>
      <c r="Q520" s="16">
        <v>4.88</v>
      </c>
      <c r="R520" s="16">
        <f t="shared" si="98"/>
        <v>-4.0000000000000036E-2</v>
      </c>
      <c r="S520" s="16">
        <v>-0.42</v>
      </c>
      <c r="T520" s="16">
        <v>-0.4</v>
      </c>
      <c r="U520" s="16">
        <f t="shared" si="99"/>
        <v>-1.9999999999999962E-2</v>
      </c>
      <c r="V520" s="16"/>
      <c r="W520" s="16"/>
      <c r="X520" s="16"/>
      <c r="Y520" s="16"/>
      <c r="Z520" s="16"/>
    </row>
    <row r="521" spans="1:26" x14ac:dyDescent="0.3">
      <c r="A521" s="14">
        <v>4</v>
      </c>
      <c r="B521" s="14"/>
      <c r="C521" s="14"/>
      <c r="D521" s="16">
        <v>5.24</v>
      </c>
      <c r="E521" s="16">
        <v>5.25</v>
      </c>
      <c r="F521" s="16">
        <f>ABS(E521)-ABS(D521)</f>
        <v>9.9999999999997868E-3</v>
      </c>
      <c r="G521" s="16">
        <v>0.08</v>
      </c>
      <c r="H521" s="16">
        <v>7.0000000000000007E-2</v>
      </c>
      <c r="I521" s="16">
        <f>ABS(H521)-ABS(G521)</f>
        <v>-9.999999999999995E-3</v>
      </c>
      <c r="J521" s="16"/>
      <c r="K521" s="16"/>
      <c r="L521" s="16"/>
      <c r="M521" s="16"/>
      <c r="N521" s="16"/>
      <c r="O521" s="16"/>
      <c r="P521" s="16">
        <v>4.9400000000000004</v>
      </c>
      <c r="Q521" s="16">
        <v>4.96</v>
      </c>
      <c r="R521" s="16">
        <f t="shared" si="98"/>
        <v>1.9999999999999574E-2</v>
      </c>
      <c r="S521" s="16">
        <v>-0.36</v>
      </c>
      <c r="T521" s="16">
        <v>-0.38</v>
      </c>
      <c r="U521" s="16">
        <f t="shared" si="99"/>
        <v>2.0000000000000018E-2</v>
      </c>
      <c r="V521" s="16"/>
      <c r="W521" s="16"/>
      <c r="X521" s="16"/>
      <c r="Y521" s="16"/>
      <c r="Z521" s="16"/>
    </row>
    <row r="522" spans="1:26" x14ac:dyDescent="0.3">
      <c r="A522" s="14">
        <v>5</v>
      </c>
      <c r="B522" s="14"/>
      <c r="C522" s="14"/>
      <c r="D522" s="16">
        <v>3.24</v>
      </c>
      <c r="E522" s="16">
        <v>3.22</v>
      </c>
      <c r="F522" s="16">
        <f>ABS(E522)-ABS(D522)</f>
        <v>-2.0000000000000018E-2</v>
      </c>
      <c r="G522" s="16">
        <v>0.09</v>
      </c>
      <c r="H522" s="16">
        <v>0.09</v>
      </c>
      <c r="I522" s="16">
        <f>ABS(H522)-ABS(G522)</f>
        <v>0</v>
      </c>
      <c r="J522" s="16"/>
      <c r="K522" s="16"/>
      <c r="L522" s="16"/>
      <c r="M522" s="16"/>
      <c r="N522" s="16"/>
      <c r="O522" s="16"/>
      <c r="P522" s="16">
        <v>5.04</v>
      </c>
      <c r="Q522" s="16">
        <v>5.05</v>
      </c>
      <c r="R522" s="16">
        <f t="shared" si="98"/>
        <v>9.9999999999997868E-3</v>
      </c>
      <c r="S522" s="16">
        <v>0.22</v>
      </c>
      <c r="T522" s="16">
        <v>0.2</v>
      </c>
      <c r="U522" s="16">
        <f t="shared" si="99"/>
        <v>-1.999999999999999E-2</v>
      </c>
      <c r="V522" s="16"/>
      <c r="W522" s="16"/>
      <c r="X522" s="16"/>
      <c r="Y522" s="16"/>
      <c r="Z522" s="16"/>
    </row>
    <row r="523" spans="1:26" x14ac:dyDescent="0.3">
      <c r="A523" s="14">
        <v>6</v>
      </c>
      <c r="B523" s="14"/>
      <c r="C523" s="14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>
        <v>4.92</v>
      </c>
      <c r="Q523" s="16">
        <v>4.88</v>
      </c>
      <c r="R523" s="16">
        <f t="shared" si="98"/>
        <v>-4.0000000000000036E-2</v>
      </c>
      <c r="S523" s="16">
        <v>-0.12</v>
      </c>
      <c r="T523" s="16">
        <v>-0.11</v>
      </c>
      <c r="U523" s="16">
        <f t="shared" si="99"/>
        <v>-9.999999999999995E-3</v>
      </c>
      <c r="V523" s="16"/>
      <c r="W523" s="16"/>
      <c r="X523" s="16"/>
      <c r="Y523" s="16"/>
      <c r="Z523" s="16"/>
    </row>
    <row r="524" spans="1:26" x14ac:dyDescent="0.3">
      <c r="A524" s="14">
        <v>7</v>
      </c>
      <c r="B524" s="14"/>
      <c r="C524" s="14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>
        <v>3.28</v>
      </c>
      <c r="Q524" s="16">
        <v>3.26</v>
      </c>
      <c r="R524" s="16">
        <f t="shared" si="98"/>
        <v>-2.0000000000000018E-2</v>
      </c>
      <c r="S524" s="16">
        <v>-0.1</v>
      </c>
      <c r="T524" s="16">
        <v>-0.12</v>
      </c>
      <c r="U524" s="16">
        <f t="shared" si="99"/>
        <v>1.999999999999999E-2</v>
      </c>
      <c r="V524" s="16"/>
      <c r="W524" s="16"/>
      <c r="X524" s="16"/>
      <c r="Y524" s="16"/>
      <c r="Z524" s="16"/>
    </row>
    <row r="525" spans="1:26" x14ac:dyDescent="0.3">
      <c r="A525" s="11">
        <v>0</v>
      </c>
      <c r="B525" s="11">
        <v>0.85</v>
      </c>
      <c r="C525" s="12">
        <v>1340</v>
      </c>
      <c r="D525" s="13"/>
      <c r="E525" s="13"/>
      <c r="F525" s="13"/>
      <c r="G525" s="13"/>
      <c r="H525" s="13"/>
      <c r="I525" s="13"/>
      <c r="J525" s="13">
        <v>0</v>
      </c>
      <c r="K525" s="13">
        <v>0</v>
      </c>
      <c r="L525" s="13">
        <f>ABS(K525)-ABS(J525)</f>
        <v>0</v>
      </c>
      <c r="M525" s="13">
        <v>0.95</v>
      </c>
      <c r="N525" s="13">
        <v>0.93</v>
      </c>
      <c r="O525" s="13">
        <f>ABS(N525)-ABS(M525)</f>
        <v>-1.9999999999999907E-2</v>
      </c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</row>
    <row r="526" spans="1:26" x14ac:dyDescent="0.3">
      <c r="A526" s="11">
        <v>1</v>
      </c>
      <c r="B526" s="11"/>
      <c r="C526" s="11"/>
      <c r="D526" s="13">
        <v>0.97</v>
      </c>
      <c r="E526" s="13">
        <v>1</v>
      </c>
      <c r="F526" s="13">
        <f>ABS(E526)-ABS(D526)</f>
        <v>3.0000000000000027E-2</v>
      </c>
      <c r="G526" s="13">
        <v>0.8</v>
      </c>
      <c r="H526" s="13">
        <v>0.81</v>
      </c>
      <c r="I526" s="13">
        <f>ABS(H526)-ABS(G526)</f>
        <v>1.0000000000000009E-2</v>
      </c>
      <c r="J526" s="13"/>
      <c r="K526" s="13"/>
      <c r="L526" s="13"/>
      <c r="M526" s="13"/>
      <c r="N526" s="13"/>
      <c r="O526" s="13"/>
      <c r="P526" s="13">
        <v>1.62</v>
      </c>
      <c r="Q526" s="13">
        <v>1.62</v>
      </c>
      <c r="R526" s="13">
        <f t="shared" ref="R526:R532" si="100">ABS(Q526)-ABS(P526)</f>
        <v>0</v>
      </c>
      <c r="S526" s="13">
        <v>0.82</v>
      </c>
      <c r="T526" s="13">
        <v>0.83</v>
      </c>
      <c r="U526" s="13">
        <f t="shared" ref="U526:U532" si="101">ABS(T526)-ABS(S526)</f>
        <v>1.0000000000000009E-2</v>
      </c>
      <c r="V526" s="13"/>
      <c r="W526" s="13"/>
      <c r="X526" s="13"/>
      <c r="Y526" s="13"/>
      <c r="Z526" s="13"/>
    </row>
    <row r="527" spans="1:26" x14ac:dyDescent="0.3">
      <c r="A527" s="11">
        <v>2</v>
      </c>
      <c r="B527" s="11"/>
      <c r="C527" s="11"/>
      <c r="D527" s="13">
        <v>1.82</v>
      </c>
      <c r="E527" s="13">
        <v>1.77</v>
      </c>
      <c r="F527" s="13">
        <f>ABS(E527)-ABS(D527)</f>
        <v>-5.0000000000000044E-2</v>
      </c>
      <c r="G527" s="13">
        <v>-0.6</v>
      </c>
      <c r="H527" s="13">
        <v>-0.59</v>
      </c>
      <c r="I527" s="13">
        <f>ABS(H527)-ABS(G527)</f>
        <v>-1.0000000000000009E-2</v>
      </c>
      <c r="J527" s="13"/>
      <c r="K527" s="13"/>
      <c r="L527" s="13"/>
      <c r="M527" s="13"/>
      <c r="N527" s="13"/>
      <c r="O527" s="13"/>
      <c r="P527" s="13">
        <v>1.82</v>
      </c>
      <c r="Q527" s="13">
        <v>1.85</v>
      </c>
      <c r="R527" s="13">
        <f t="shared" si="100"/>
        <v>3.0000000000000027E-2</v>
      </c>
      <c r="S527" s="13">
        <v>-0.18</v>
      </c>
      <c r="T527" s="13">
        <v>-0.19</v>
      </c>
      <c r="U527" s="13">
        <f t="shared" si="101"/>
        <v>1.0000000000000009E-2</v>
      </c>
      <c r="V527" s="13"/>
      <c r="W527" s="13"/>
      <c r="X527" s="13"/>
      <c r="Y527" s="13"/>
      <c r="Z527" s="13"/>
    </row>
    <row r="528" spans="1:26" x14ac:dyDescent="0.3">
      <c r="A528" s="11">
        <v>3</v>
      </c>
      <c r="B528" s="11"/>
      <c r="C528" s="11"/>
      <c r="D528" s="13">
        <v>5.66</v>
      </c>
      <c r="E528" s="13">
        <v>5.64</v>
      </c>
      <c r="F528" s="13">
        <f>ABS(E528)-ABS(D528)</f>
        <v>-2.0000000000000462E-2</v>
      </c>
      <c r="G528" s="13">
        <v>-0.59</v>
      </c>
      <c r="H528" s="13">
        <v>-0.57999999999999996</v>
      </c>
      <c r="I528" s="13">
        <f>ABS(H528)-ABS(G528)</f>
        <v>-1.0000000000000009E-2</v>
      </c>
      <c r="J528" s="13"/>
      <c r="K528" s="13"/>
      <c r="L528" s="13"/>
      <c r="M528" s="13"/>
      <c r="N528" s="13"/>
      <c r="O528" s="13"/>
      <c r="P528" s="13">
        <v>4.55</v>
      </c>
      <c r="Q528" s="13">
        <v>4.5999999999999996</v>
      </c>
      <c r="R528" s="13">
        <f t="shared" si="100"/>
        <v>4.9999999999999822E-2</v>
      </c>
      <c r="S528" s="13">
        <v>-0.18</v>
      </c>
      <c r="T528" s="13">
        <v>-0.17</v>
      </c>
      <c r="U528" s="13">
        <f t="shared" si="101"/>
        <v>-9.9999999999999811E-3</v>
      </c>
      <c r="V528" s="13"/>
      <c r="W528" s="13"/>
      <c r="X528" s="13"/>
      <c r="Y528" s="13"/>
      <c r="Z528" s="13"/>
    </row>
    <row r="529" spans="1:26" x14ac:dyDescent="0.3">
      <c r="A529" s="11">
        <v>4</v>
      </c>
      <c r="B529" s="11"/>
      <c r="C529" s="11"/>
      <c r="D529" s="13">
        <v>5.96</v>
      </c>
      <c r="E529" s="13">
        <v>5.97</v>
      </c>
      <c r="F529" s="13">
        <f>ABS(E529)-ABS(D529)</f>
        <v>9.9999999999997868E-3</v>
      </c>
      <c r="G529" s="13">
        <v>-0.28999999999999998</v>
      </c>
      <c r="H529" s="13">
        <v>-0.3</v>
      </c>
      <c r="I529" s="13">
        <f>ABS(H529)-ABS(G529)</f>
        <v>1.0000000000000009E-2</v>
      </c>
      <c r="J529" s="13"/>
      <c r="K529" s="13"/>
      <c r="L529" s="13"/>
      <c r="M529" s="13"/>
      <c r="N529" s="13"/>
      <c r="O529" s="13"/>
      <c r="P529" s="13">
        <v>4.6100000000000003</v>
      </c>
      <c r="Q529" s="13">
        <v>4.57</v>
      </c>
      <c r="R529" s="13">
        <f t="shared" si="100"/>
        <v>-4.0000000000000036E-2</v>
      </c>
      <c r="S529" s="13">
        <v>-0.06</v>
      </c>
      <c r="T529" s="13">
        <v>-0.04</v>
      </c>
      <c r="U529" s="13">
        <f t="shared" si="101"/>
        <v>-1.9999999999999997E-2</v>
      </c>
      <c r="V529" s="13"/>
      <c r="W529" s="13"/>
      <c r="X529" s="13"/>
      <c r="Y529" s="13"/>
      <c r="Z529" s="13"/>
    </row>
    <row r="530" spans="1:26" x14ac:dyDescent="0.3">
      <c r="A530" s="11">
        <v>5</v>
      </c>
      <c r="B530" s="11"/>
      <c r="C530" s="11"/>
      <c r="D530" s="13">
        <v>3.96</v>
      </c>
      <c r="E530" s="13">
        <v>3.98</v>
      </c>
      <c r="F530" s="13">
        <f>ABS(E530)-ABS(D530)</f>
        <v>2.0000000000000018E-2</v>
      </c>
      <c r="G530" s="13">
        <v>-0.3</v>
      </c>
      <c r="H530" s="13">
        <v>-0.3</v>
      </c>
      <c r="I530" s="13">
        <f>ABS(H530)-ABS(G530)</f>
        <v>0</v>
      </c>
      <c r="J530" s="13"/>
      <c r="K530" s="13"/>
      <c r="L530" s="13"/>
      <c r="M530" s="13"/>
      <c r="N530" s="13"/>
      <c r="O530" s="13"/>
      <c r="P530" s="13">
        <v>4.75</v>
      </c>
      <c r="Q530" s="13">
        <v>4.74</v>
      </c>
      <c r="R530" s="13">
        <f t="shared" si="100"/>
        <v>-9.9999999999997868E-3</v>
      </c>
      <c r="S530" s="13">
        <v>0.51</v>
      </c>
      <c r="T530" s="13">
        <v>0.51</v>
      </c>
      <c r="U530" s="13">
        <f t="shared" si="101"/>
        <v>0</v>
      </c>
      <c r="V530" s="13"/>
      <c r="W530" s="13"/>
      <c r="X530" s="13"/>
      <c r="Y530" s="13"/>
      <c r="Z530" s="13"/>
    </row>
    <row r="531" spans="1:26" x14ac:dyDescent="0.3">
      <c r="A531" s="11">
        <v>6</v>
      </c>
      <c r="B531" s="11"/>
      <c r="C531" s="11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>
        <v>4.55</v>
      </c>
      <c r="Q531" s="13">
        <v>4.58</v>
      </c>
      <c r="R531" s="13">
        <f t="shared" si="100"/>
        <v>3.0000000000000249E-2</v>
      </c>
      <c r="S531" s="13">
        <v>0.12</v>
      </c>
      <c r="T531" s="13">
        <v>0.1</v>
      </c>
      <c r="U531" s="13">
        <f t="shared" si="101"/>
        <v>-1.999999999999999E-2</v>
      </c>
      <c r="V531" s="13"/>
      <c r="W531" s="13"/>
      <c r="X531" s="13"/>
      <c r="Y531" s="13"/>
      <c r="Z531" s="13"/>
    </row>
    <row r="532" spans="1:26" x14ac:dyDescent="0.3">
      <c r="A532" s="11">
        <v>7</v>
      </c>
      <c r="B532" s="11"/>
      <c r="C532" s="11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>
        <v>2.99</v>
      </c>
      <c r="Q532" s="13">
        <v>3</v>
      </c>
      <c r="R532" s="13">
        <f t="shared" si="100"/>
        <v>9.9999999999997868E-3</v>
      </c>
      <c r="S532" s="13">
        <v>0.12</v>
      </c>
      <c r="T532" s="13">
        <v>0.12</v>
      </c>
      <c r="U532" s="13">
        <f t="shared" si="101"/>
        <v>0</v>
      </c>
      <c r="V532" s="13"/>
      <c r="W532" s="13"/>
      <c r="X532" s="13"/>
      <c r="Y532" s="13"/>
      <c r="Z532" s="13"/>
    </row>
    <row r="533" spans="1:26" x14ac:dyDescent="0.3">
      <c r="A533" s="14"/>
      <c r="B533" s="14"/>
      <c r="C533" s="14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</row>
    <row r="534" spans="1:26" x14ac:dyDescent="0.3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x14ac:dyDescent="0.3">
      <c r="A535" s="6" t="str">
        <f>Ten_DV_1</f>
        <v>Tên đơn vị 1</v>
      </c>
      <c r="B535" s="6"/>
      <c r="C535" s="6"/>
      <c r="D535" s="6"/>
      <c r="E535" s="6"/>
      <c r="F535" s="6"/>
      <c r="G535" s="6"/>
      <c r="H535" s="6"/>
      <c r="I535" s="6" t="str">
        <f>Ten_DV_2</f>
        <v>Tên đơn vị 2</v>
      </c>
      <c r="J535" s="6"/>
      <c r="K535" s="6"/>
      <c r="L535" s="6"/>
      <c r="M535" s="6"/>
      <c r="N535" s="6"/>
      <c r="O535" s="6"/>
      <c r="P535" s="6"/>
      <c r="Q535" s="6"/>
      <c r="R535" s="6" t="str">
        <f>Ten_DV_3</f>
        <v>Tên đơn vị 3</v>
      </c>
      <c r="S535" s="6"/>
      <c r="T535" s="6"/>
      <c r="U535" s="6"/>
      <c r="V535" s="6"/>
      <c r="W535" s="6"/>
      <c r="X535" s="6"/>
      <c r="Y535" s="6"/>
      <c r="Z535" s="6"/>
    </row>
    <row r="536" spans="1:26" x14ac:dyDescent="0.3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x14ac:dyDescent="0.3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x14ac:dyDescent="0.3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x14ac:dyDescent="0.3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x14ac:dyDescent="0.3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x14ac:dyDescent="0.3">
      <c r="A541" s="6" t="str">
        <f>Ten_Nguoi_1</f>
        <v>Tên người ký 1</v>
      </c>
      <c r="B541" s="6"/>
      <c r="C541" s="6"/>
      <c r="D541" s="6"/>
      <c r="E541" s="6"/>
      <c r="F541" s="6"/>
      <c r="G541" s="6"/>
      <c r="H541" s="6"/>
      <c r="I541" s="6" t="str">
        <f>Ten_Nguoi_2</f>
        <v>Tên người ký 2</v>
      </c>
      <c r="J541" s="6"/>
      <c r="K541" s="6"/>
      <c r="L541" s="6"/>
      <c r="M541" s="6"/>
      <c r="N541" s="6"/>
      <c r="O541" s="6"/>
      <c r="P541" s="6"/>
      <c r="Q541" s="6"/>
      <c r="R541" s="6" t="str">
        <f>Ten_Nguoi_3</f>
        <v>Tên người ký 3</v>
      </c>
      <c r="S541" s="6"/>
      <c r="T541" s="6"/>
      <c r="U541" s="6"/>
      <c r="V541" s="6"/>
      <c r="W541" s="6"/>
      <c r="X541" s="6"/>
      <c r="Y541" s="6"/>
      <c r="Z541" s="6"/>
    </row>
  </sheetData>
  <mergeCells count="21">
    <mergeCell ref="A535:H535"/>
    <mergeCell ref="A541:H541"/>
    <mergeCell ref="I535:Q535"/>
    <mergeCell ref="I541:Q541"/>
    <mergeCell ref="R535:Z535"/>
    <mergeCell ref="R541:Z541"/>
    <mergeCell ref="A1:Z1"/>
    <mergeCell ref="A2:Z2"/>
    <mergeCell ref="A3:Z3"/>
    <mergeCell ref="A5:Z5"/>
    <mergeCell ref="A14:A15"/>
    <mergeCell ref="B14:B15"/>
    <mergeCell ref="C14:C15"/>
    <mergeCell ref="D14:I14"/>
    <mergeCell ref="J14:O14"/>
    <mergeCell ref="P14:U14"/>
    <mergeCell ref="V14:V15"/>
    <mergeCell ref="W14:W15"/>
    <mergeCell ref="X14:X15"/>
    <mergeCell ref="Y14:Y15"/>
    <mergeCell ref="Z14:Z15"/>
  </mergeCells>
  <pageMargins left="0.75" right="0.75" top="0.75" bottom="0.5" header="0.5" footer="0.75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M100"/>
  <sheetViews>
    <sheetView workbookViewId="0"/>
  </sheetViews>
  <sheetFormatPr defaultRowHeight="14.4" x14ac:dyDescent="0.3"/>
  <cols>
    <col min="1" max="2" width="9.109375" customWidth="1"/>
    <col min="3" max="3" width="14.6640625" customWidth="1"/>
  </cols>
  <sheetData>
    <row r="1" spans="1:13" x14ac:dyDescent="0.3">
      <c r="A1" s="6" t="s">
        <v>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3">
      <c r="A2" s="6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3">
      <c r="A3" s="4" t="s">
        <v>13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20.399999999999999" x14ac:dyDescent="0.35">
      <c r="A5" s="3" t="s">
        <v>48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">
      <c r="A7" s="7" t="str">
        <f>Ten_du_an</f>
        <v>Tên dự án: Dự án 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3">
      <c r="A8" s="7" t="str">
        <f>Ten_goi_thau</f>
        <v>Tên gói thầu: Gói thầu 1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3">
      <c r="A9" s="7" t="str">
        <f>Ten_CDT</f>
        <v>Tên CĐT: Chủ đầu tư 1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 t="str">
        <f>Ten_TVGS</f>
        <v>Tên TVGS: Tư vấn giám sát 1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7" t="str">
        <f>Ten_nha_thau</f>
        <v>Tên nhà thầu: Nhà thầu thi công 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3">
      <c r="A12" s="7" t="s">
        <v>15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55.2" x14ac:dyDescent="0.3">
      <c r="A14" s="9" t="s">
        <v>16</v>
      </c>
      <c r="B14" s="9" t="s">
        <v>17</v>
      </c>
      <c r="C14" s="9" t="s">
        <v>18</v>
      </c>
      <c r="D14" s="10" t="s">
        <v>49</v>
      </c>
      <c r="E14" s="10" t="s">
        <v>50</v>
      </c>
      <c r="F14" s="10" t="s">
        <v>26</v>
      </c>
      <c r="G14" s="10" t="s">
        <v>51</v>
      </c>
      <c r="H14" s="10" t="s">
        <v>52</v>
      </c>
      <c r="I14" s="10" t="s">
        <v>53</v>
      </c>
      <c r="J14" s="10" t="s">
        <v>54</v>
      </c>
      <c r="K14" s="10" t="s">
        <v>55</v>
      </c>
      <c r="L14" s="10" t="s">
        <v>56</v>
      </c>
      <c r="M14" s="10" t="s">
        <v>30</v>
      </c>
    </row>
    <row r="15" spans="1:13" x14ac:dyDescent="0.3">
      <c r="A15" s="11">
        <v>1</v>
      </c>
      <c r="B15" s="11">
        <v>2.4</v>
      </c>
      <c r="C15" s="12">
        <v>40</v>
      </c>
      <c r="D15" s="13"/>
      <c r="E15" s="13">
        <v>14.35</v>
      </c>
      <c r="F15" s="13">
        <v>3.99</v>
      </c>
      <c r="G15" s="13">
        <v>4.9000000000000004</v>
      </c>
      <c r="H15" s="13">
        <v>4.26</v>
      </c>
      <c r="I15" s="13">
        <f>0</f>
        <v>0</v>
      </c>
      <c r="J15" s="13">
        <f>0</f>
        <v>0</v>
      </c>
      <c r="K15" s="13"/>
      <c r="L15" s="13"/>
      <c r="M15" s="13"/>
    </row>
    <row r="16" spans="1:13" x14ac:dyDescent="0.3">
      <c r="A16" s="14">
        <v>2</v>
      </c>
      <c r="B16" s="14">
        <v>1.23</v>
      </c>
      <c r="C16" s="15">
        <v>60</v>
      </c>
      <c r="D16" s="16">
        <f t="shared" ref="D16:D47" si="0">C16-C15</f>
        <v>20</v>
      </c>
      <c r="E16" s="16">
        <v>14.71</v>
      </c>
      <c r="F16" s="16">
        <v>1.33</v>
      </c>
      <c r="G16" s="16">
        <v>4.22</v>
      </c>
      <c r="H16" s="16">
        <v>5.85</v>
      </c>
      <c r="I16" s="16">
        <f t="shared" ref="I16:I47" si="1">(E15+E16)/2*D16</f>
        <v>290.60000000000002</v>
      </c>
      <c r="J16" s="16">
        <f t="shared" ref="J16:J47" si="2">(F15+F16)/2*D16</f>
        <v>53.2</v>
      </c>
      <c r="K16" s="16">
        <f t="shared" ref="K16:K47" si="3">(G15+G16)/2*D16</f>
        <v>91.200000000000017</v>
      </c>
      <c r="L16" s="16">
        <f t="shared" ref="L16:L47" si="4">(H15+H16)/2*D16</f>
        <v>101.1</v>
      </c>
      <c r="M16" s="16"/>
    </row>
    <row r="17" spans="1:13" x14ac:dyDescent="0.3">
      <c r="A17" s="11">
        <v>3</v>
      </c>
      <c r="B17" s="11" t="s">
        <v>34</v>
      </c>
      <c r="C17" s="12">
        <v>75.62</v>
      </c>
      <c r="D17" s="13">
        <f t="shared" si="0"/>
        <v>15.620000000000005</v>
      </c>
      <c r="E17" s="13">
        <v>14.78</v>
      </c>
      <c r="F17" s="13">
        <v>3.96</v>
      </c>
      <c r="G17" s="13">
        <v>5.51</v>
      </c>
      <c r="H17" s="13">
        <v>4.0999999999999996</v>
      </c>
      <c r="I17" s="13">
        <f t="shared" si="1"/>
        <v>230.31690000000009</v>
      </c>
      <c r="J17" s="13">
        <f t="shared" si="2"/>
        <v>41.314900000000016</v>
      </c>
      <c r="K17" s="13">
        <f t="shared" si="3"/>
        <v>75.991300000000024</v>
      </c>
      <c r="L17" s="13">
        <f t="shared" si="4"/>
        <v>77.70950000000002</v>
      </c>
      <c r="M17" s="13"/>
    </row>
    <row r="18" spans="1:13" x14ac:dyDescent="0.3">
      <c r="A18" s="14">
        <v>4</v>
      </c>
      <c r="B18" s="14">
        <v>1.1499999999999999</v>
      </c>
      <c r="C18" s="15">
        <v>80</v>
      </c>
      <c r="D18" s="16">
        <f t="shared" si="0"/>
        <v>4.3799999999999955</v>
      </c>
      <c r="E18" s="16">
        <v>16.97</v>
      </c>
      <c r="F18" s="16">
        <v>1.88</v>
      </c>
      <c r="G18" s="16">
        <v>5.87</v>
      </c>
      <c r="H18" s="16">
        <v>5.78</v>
      </c>
      <c r="I18" s="16">
        <f t="shared" si="1"/>
        <v>69.532499999999928</v>
      </c>
      <c r="J18" s="16">
        <f t="shared" si="2"/>
        <v>12.789599999999986</v>
      </c>
      <c r="K18" s="16">
        <f t="shared" si="3"/>
        <v>24.922199999999972</v>
      </c>
      <c r="L18" s="16">
        <f t="shared" si="4"/>
        <v>21.637199999999975</v>
      </c>
      <c r="M18" s="16"/>
    </row>
    <row r="19" spans="1:13" x14ac:dyDescent="0.3">
      <c r="A19" s="11">
        <v>5</v>
      </c>
      <c r="B19" s="11" t="s">
        <v>35</v>
      </c>
      <c r="C19" s="12">
        <v>91.71</v>
      </c>
      <c r="D19" s="13">
        <f t="shared" si="0"/>
        <v>11.709999999999994</v>
      </c>
      <c r="E19" s="13">
        <v>11.64</v>
      </c>
      <c r="F19" s="13">
        <v>2.2599999999999998</v>
      </c>
      <c r="G19" s="13">
        <v>3.53</v>
      </c>
      <c r="H19" s="13">
        <v>3.84</v>
      </c>
      <c r="I19" s="13">
        <f t="shared" si="1"/>
        <v>167.51154999999991</v>
      </c>
      <c r="J19" s="13">
        <f t="shared" si="2"/>
        <v>24.239699999999985</v>
      </c>
      <c r="K19" s="13">
        <f t="shared" si="3"/>
        <v>55.036999999999971</v>
      </c>
      <c r="L19" s="13">
        <f t="shared" si="4"/>
        <v>56.325099999999978</v>
      </c>
      <c r="M19" s="13"/>
    </row>
    <row r="20" spans="1:13" x14ac:dyDescent="0.3">
      <c r="A20" s="14">
        <v>6</v>
      </c>
      <c r="B20" s="14">
        <v>0.95</v>
      </c>
      <c r="C20" s="15">
        <v>100</v>
      </c>
      <c r="D20" s="16">
        <f t="shared" si="0"/>
        <v>8.2900000000000063</v>
      </c>
      <c r="E20" s="16">
        <v>17.07</v>
      </c>
      <c r="F20" s="16">
        <v>1.1000000000000001</v>
      </c>
      <c r="G20" s="16">
        <v>5.75</v>
      </c>
      <c r="H20" s="16">
        <v>5.94</v>
      </c>
      <c r="I20" s="16">
        <f t="shared" si="1"/>
        <v>119.0029500000001</v>
      </c>
      <c r="J20" s="16">
        <f t="shared" si="2"/>
        <v>13.92720000000001</v>
      </c>
      <c r="K20" s="16">
        <f t="shared" si="3"/>
        <v>38.465600000000023</v>
      </c>
      <c r="L20" s="16">
        <f t="shared" si="4"/>
        <v>40.538100000000036</v>
      </c>
      <c r="M20" s="16"/>
    </row>
    <row r="21" spans="1:13" x14ac:dyDescent="0.3">
      <c r="A21" s="11">
        <v>7</v>
      </c>
      <c r="B21" s="11" t="s">
        <v>36</v>
      </c>
      <c r="C21" s="12">
        <v>107.81</v>
      </c>
      <c r="D21" s="13">
        <f t="shared" si="0"/>
        <v>7.8100000000000023</v>
      </c>
      <c r="E21" s="13">
        <v>14.61</v>
      </c>
      <c r="F21" s="13">
        <v>4.8499999999999996</v>
      </c>
      <c r="G21" s="13">
        <v>6.28</v>
      </c>
      <c r="H21" s="13">
        <v>3.54</v>
      </c>
      <c r="I21" s="13">
        <f t="shared" si="1"/>
        <v>123.71040000000004</v>
      </c>
      <c r="J21" s="13">
        <f t="shared" si="2"/>
        <v>23.234750000000005</v>
      </c>
      <c r="K21" s="13">
        <f t="shared" si="3"/>
        <v>46.977150000000016</v>
      </c>
      <c r="L21" s="13">
        <f t="shared" si="4"/>
        <v>37.019400000000012</v>
      </c>
      <c r="M21" s="13"/>
    </row>
    <row r="22" spans="1:13" x14ac:dyDescent="0.3">
      <c r="A22" s="14">
        <v>8</v>
      </c>
      <c r="B22" s="14">
        <v>2.68</v>
      </c>
      <c r="C22" s="15">
        <v>120</v>
      </c>
      <c r="D22" s="16">
        <f t="shared" si="0"/>
        <v>12.189999999999998</v>
      </c>
      <c r="E22" s="16">
        <v>15.22</v>
      </c>
      <c r="F22" s="16">
        <v>4.34</v>
      </c>
      <c r="G22" s="16">
        <v>4.96</v>
      </c>
      <c r="H22" s="16">
        <v>5.82</v>
      </c>
      <c r="I22" s="16">
        <f t="shared" si="1"/>
        <v>181.81384999999995</v>
      </c>
      <c r="J22" s="16">
        <f t="shared" si="2"/>
        <v>56.013049999999986</v>
      </c>
      <c r="K22" s="16">
        <f t="shared" si="3"/>
        <v>68.507799999999989</v>
      </c>
      <c r="L22" s="16">
        <f t="shared" si="4"/>
        <v>57.049199999999985</v>
      </c>
      <c r="M22" s="16"/>
    </row>
    <row r="23" spans="1:13" x14ac:dyDescent="0.3">
      <c r="A23" s="11">
        <v>9</v>
      </c>
      <c r="B23" s="11">
        <v>2.0699999999999998</v>
      </c>
      <c r="C23" s="12">
        <v>140</v>
      </c>
      <c r="D23" s="13">
        <f t="shared" si="0"/>
        <v>20</v>
      </c>
      <c r="E23" s="13">
        <v>12.68</v>
      </c>
      <c r="F23" s="13">
        <v>3.63</v>
      </c>
      <c r="G23" s="13">
        <v>3.74</v>
      </c>
      <c r="H23" s="13">
        <v>3.64</v>
      </c>
      <c r="I23" s="13">
        <f t="shared" si="1"/>
        <v>279</v>
      </c>
      <c r="J23" s="13">
        <f t="shared" si="2"/>
        <v>79.7</v>
      </c>
      <c r="K23" s="13">
        <f t="shared" si="3"/>
        <v>87</v>
      </c>
      <c r="L23" s="13">
        <f t="shared" si="4"/>
        <v>94.600000000000009</v>
      </c>
      <c r="M23" s="13"/>
    </row>
    <row r="24" spans="1:13" x14ac:dyDescent="0.3">
      <c r="A24" s="14">
        <v>10</v>
      </c>
      <c r="B24" s="14">
        <v>1.18</v>
      </c>
      <c r="C24" s="15">
        <v>160</v>
      </c>
      <c r="D24" s="16">
        <f t="shared" si="0"/>
        <v>20</v>
      </c>
      <c r="E24" s="16">
        <v>14.03</v>
      </c>
      <c r="F24" s="16">
        <v>1.1299999999999999</v>
      </c>
      <c r="G24" s="16">
        <v>4.08</v>
      </c>
      <c r="H24" s="16">
        <v>5.33</v>
      </c>
      <c r="I24" s="16">
        <f t="shared" si="1"/>
        <v>267.10000000000002</v>
      </c>
      <c r="J24" s="16">
        <f t="shared" si="2"/>
        <v>47.599999999999994</v>
      </c>
      <c r="K24" s="16">
        <f t="shared" si="3"/>
        <v>78.2</v>
      </c>
      <c r="L24" s="16">
        <f t="shared" si="4"/>
        <v>89.7</v>
      </c>
      <c r="M24" s="16"/>
    </row>
    <row r="25" spans="1:13" x14ac:dyDescent="0.3">
      <c r="A25" s="11">
        <v>11</v>
      </c>
      <c r="B25" s="11">
        <v>0.73</v>
      </c>
      <c r="C25" s="12">
        <v>180</v>
      </c>
      <c r="D25" s="13">
        <f t="shared" si="0"/>
        <v>20</v>
      </c>
      <c r="E25" s="13">
        <v>14.33</v>
      </c>
      <c r="F25" s="13">
        <v>3.71</v>
      </c>
      <c r="G25" s="13">
        <v>3.45</v>
      </c>
      <c r="H25" s="13">
        <v>5.79</v>
      </c>
      <c r="I25" s="13">
        <f t="shared" si="1"/>
        <v>283.60000000000002</v>
      </c>
      <c r="J25" s="13">
        <f t="shared" si="2"/>
        <v>48.4</v>
      </c>
      <c r="K25" s="13">
        <f t="shared" si="3"/>
        <v>75.3</v>
      </c>
      <c r="L25" s="13">
        <f t="shared" si="4"/>
        <v>111.20000000000002</v>
      </c>
      <c r="M25" s="13"/>
    </row>
    <row r="26" spans="1:13" x14ac:dyDescent="0.3">
      <c r="A26" s="14">
        <v>12</v>
      </c>
      <c r="B26" s="14">
        <v>0.92</v>
      </c>
      <c r="C26" s="15">
        <v>200</v>
      </c>
      <c r="D26" s="16">
        <f t="shared" si="0"/>
        <v>20</v>
      </c>
      <c r="E26" s="16">
        <v>12.53</v>
      </c>
      <c r="F26" s="16">
        <v>0.46</v>
      </c>
      <c r="G26" s="16">
        <v>3.91</v>
      </c>
      <c r="H26" s="16">
        <v>5.82</v>
      </c>
      <c r="I26" s="16">
        <f t="shared" si="1"/>
        <v>268.60000000000002</v>
      </c>
      <c r="J26" s="16">
        <f t="shared" si="2"/>
        <v>41.7</v>
      </c>
      <c r="K26" s="16">
        <f t="shared" si="3"/>
        <v>73.600000000000009</v>
      </c>
      <c r="L26" s="16">
        <f t="shared" si="4"/>
        <v>116.1</v>
      </c>
      <c r="M26" s="16"/>
    </row>
    <row r="27" spans="1:13" x14ac:dyDescent="0.3">
      <c r="A27" s="11">
        <v>13</v>
      </c>
      <c r="B27" s="11">
        <v>0.96</v>
      </c>
      <c r="C27" s="12">
        <v>220</v>
      </c>
      <c r="D27" s="13">
        <f t="shared" si="0"/>
        <v>20</v>
      </c>
      <c r="E27" s="13">
        <v>16.62</v>
      </c>
      <c r="F27" s="13">
        <v>0.92</v>
      </c>
      <c r="G27" s="13">
        <v>5.9</v>
      </c>
      <c r="H27" s="13">
        <v>5.31</v>
      </c>
      <c r="I27" s="13">
        <f t="shared" si="1"/>
        <v>291.5</v>
      </c>
      <c r="J27" s="13">
        <f t="shared" si="2"/>
        <v>13.8</v>
      </c>
      <c r="K27" s="13">
        <f t="shared" si="3"/>
        <v>98.100000000000009</v>
      </c>
      <c r="L27" s="13">
        <f t="shared" si="4"/>
        <v>111.29999999999998</v>
      </c>
      <c r="M27" s="13"/>
    </row>
    <row r="28" spans="1:13" x14ac:dyDescent="0.3">
      <c r="A28" s="14">
        <v>14</v>
      </c>
      <c r="B28" s="14">
        <v>0.99</v>
      </c>
      <c r="C28" s="15">
        <v>240</v>
      </c>
      <c r="D28" s="16">
        <f t="shared" si="0"/>
        <v>20</v>
      </c>
      <c r="E28" s="16">
        <v>14.68</v>
      </c>
      <c r="F28" s="16">
        <v>2.59</v>
      </c>
      <c r="G28" s="16">
        <v>5.88</v>
      </c>
      <c r="H28" s="16">
        <v>3.87</v>
      </c>
      <c r="I28" s="16">
        <f t="shared" si="1"/>
        <v>313</v>
      </c>
      <c r="J28" s="16">
        <f t="shared" si="2"/>
        <v>35.099999999999994</v>
      </c>
      <c r="K28" s="16">
        <f t="shared" si="3"/>
        <v>117.80000000000001</v>
      </c>
      <c r="L28" s="16">
        <f t="shared" si="4"/>
        <v>91.8</v>
      </c>
      <c r="M28" s="16"/>
    </row>
    <row r="29" spans="1:13" x14ac:dyDescent="0.3">
      <c r="A29" s="11">
        <v>15</v>
      </c>
      <c r="B29" s="11">
        <v>1.19</v>
      </c>
      <c r="C29" s="12">
        <v>260</v>
      </c>
      <c r="D29" s="13">
        <f t="shared" si="0"/>
        <v>20</v>
      </c>
      <c r="E29" s="13">
        <v>14.78</v>
      </c>
      <c r="F29" s="13">
        <v>1.47</v>
      </c>
      <c r="G29" s="13">
        <v>5.78</v>
      </c>
      <c r="H29" s="13">
        <v>4.21</v>
      </c>
      <c r="I29" s="13">
        <f t="shared" si="1"/>
        <v>294.60000000000002</v>
      </c>
      <c r="J29" s="13">
        <f t="shared" si="2"/>
        <v>40.599999999999994</v>
      </c>
      <c r="K29" s="13">
        <f t="shared" si="3"/>
        <v>116.6</v>
      </c>
      <c r="L29" s="13">
        <f t="shared" si="4"/>
        <v>80.8</v>
      </c>
      <c r="M29" s="13"/>
    </row>
    <row r="30" spans="1:13" x14ac:dyDescent="0.3">
      <c r="A30" s="14">
        <v>16</v>
      </c>
      <c r="B30" s="14">
        <v>1.1399999999999999</v>
      </c>
      <c r="C30" s="15">
        <v>280</v>
      </c>
      <c r="D30" s="16">
        <f t="shared" si="0"/>
        <v>20</v>
      </c>
      <c r="E30" s="16">
        <v>14.44</v>
      </c>
      <c r="F30" s="16">
        <v>1.98</v>
      </c>
      <c r="G30" s="16">
        <v>4.07</v>
      </c>
      <c r="H30" s="16">
        <v>5.65</v>
      </c>
      <c r="I30" s="16">
        <f t="shared" si="1"/>
        <v>292.2</v>
      </c>
      <c r="J30" s="16">
        <f t="shared" si="2"/>
        <v>34.5</v>
      </c>
      <c r="K30" s="16">
        <f t="shared" si="3"/>
        <v>98.500000000000014</v>
      </c>
      <c r="L30" s="16">
        <f t="shared" si="4"/>
        <v>98.6</v>
      </c>
      <c r="M30" s="16"/>
    </row>
    <row r="31" spans="1:13" x14ac:dyDescent="0.3">
      <c r="A31" s="11">
        <v>17</v>
      </c>
      <c r="B31" s="11">
        <v>2.0699999999999998</v>
      </c>
      <c r="C31" s="12">
        <v>300</v>
      </c>
      <c r="D31" s="13">
        <f t="shared" si="0"/>
        <v>20</v>
      </c>
      <c r="E31" s="13">
        <v>15.78</v>
      </c>
      <c r="F31" s="13">
        <v>1.1200000000000001</v>
      </c>
      <c r="G31" s="13">
        <v>4.01</v>
      </c>
      <c r="H31" s="13">
        <v>5.72</v>
      </c>
      <c r="I31" s="13">
        <f t="shared" si="1"/>
        <v>302.2</v>
      </c>
      <c r="J31" s="13">
        <f t="shared" si="2"/>
        <v>31</v>
      </c>
      <c r="K31" s="13">
        <f t="shared" si="3"/>
        <v>80.8</v>
      </c>
      <c r="L31" s="13">
        <f t="shared" si="4"/>
        <v>113.70000000000002</v>
      </c>
      <c r="M31" s="13"/>
    </row>
    <row r="32" spans="1:13" x14ac:dyDescent="0.3">
      <c r="A32" s="14">
        <v>18</v>
      </c>
      <c r="B32" s="14">
        <v>2.27</v>
      </c>
      <c r="C32" s="15">
        <v>320</v>
      </c>
      <c r="D32" s="16">
        <f t="shared" si="0"/>
        <v>20</v>
      </c>
      <c r="E32" s="16">
        <v>14.31</v>
      </c>
      <c r="F32" s="16">
        <v>5.12</v>
      </c>
      <c r="G32" s="16">
        <v>3.69</v>
      </c>
      <c r="H32" s="16">
        <v>5.79</v>
      </c>
      <c r="I32" s="16">
        <f t="shared" si="1"/>
        <v>300.89999999999998</v>
      </c>
      <c r="J32" s="16">
        <f t="shared" si="2"/>
        <v>62.400000000000006</v>
      </c>
      <c r="K32" s="16">
        <f t="shared" si="3"/>
        <v>77</v>
      </c>
      <c r="L32" s="16">
        <f t="shared" si="4"/>
        <v>115.1</v>
      </c>
      <c r="M32" s="16"/>
    </row>
    <row r="33" spans="1:13" x14ac:dyDescent="0.3">
      <c r="A33" s="11">
        <v>19</v>
      </c>
      <c r="B33" s="11">
        <v>1.0900000000000001</v>
      </c>
      <c r="C33" s="12">
        <v>340</v>
      </c>
      <c r="D33" s="13">
        <f t="shared" si="0"/>
        <v>20</v>
      </c>
      <c r="E33" s="13">
        <v>13.72</v>
      </c>
      <c r="F33" s="13">
        <v>1.94</v>
      </c>
      <c r="G33" s="13">
        <v>4.22</v>
      </c>
      <c r="H33" s="13">
        <v>4.0199999999999996</v>
      </c>
      <c r="I33" s="13">
        <f t="shared" si="1"/>
        <v>280.3</v>
      </c>
      <c r="J33" s="13">
        <f t="shared" si="2"/>
        <v>70.600000000000009</v>
      </c>
      <c r="K33" s="13">
        <f t="shared" si="3"/>
        <v>79.099999999999994</v>
      </c>
      <c r="L33" s="13">
        <f t="shared" si="4"/>
        <v>98.1</v>
      </c>
      <c r="M33" s="13"/>
    </row>
    <row r="34" spans="1:13" x14ac:dyDescent="0.3">
      <c r="A34" s="14">
        <v>20</v>
      </c>
      <c r="B34" s="14" t="s">
        <v>37</v>
      </c>
      <c r="C34" s="15">
        <v>347.78</v>
      </c>
      <c r="D34" s="16">
        <f t="shared" si="0"/>
        <v>7.7799999999999727</v>
      </c>
      <c r="E34" s="16">
        <v>14.22</v>
      </c>
      <c r="F34" s="16">
        <v>3.17</v>
      </c>
      <c r="G34" s="16">
        <v>5.73</v>
      </c>
      <c r="H34" s="16">
        <v>3.77</v>
      </c>
      <c r="I34" s="16">
        <f t="shared" si="1"/>
        <v>108.68659999999963</v>
      </c>
      <c r="J34" s="16">
        <f t="shared" si="2"/>
        <v>19.877899999999929</v>
      </c>
      <c r="K34" s="16">
        <f t="shared" si="3"/>
        <v>38.705499999999859</v>
      </c>
      <c r="L34" s="16">
        <f t="shared" si="4"/>
        <v>30.30309999999989</v>
      </c>
      <c r="M34" s="16"/>
    </row>
    <row r="35" spans="1:13" x14ac:dyDescent="0.3">
      <c r="A35" s="11">
        <v>21</v>
      </c>
      <c r="B35" s="11">
        <v>2.2999999999999998</v>
      </c>
      <c r="C35" s="12">
        <v>360</v>
      </c>
      <c r="D35" s="13">
        <f t="shared" si="0"/>
        <v>12.220000000000027</v>
      </c>
      <c r="E35" s="13">
        <v>14.5</v>
      </c>
      <c r="F35" s="13">
        <v>4.83</v>
      </c>
      <c r="G35" s="13">
        <v>5.8</v>
      </c>
      <c r="H35" s="13">
        <v>3.91</v>
      </c>
      <c r="I35" s="13">
        <f t="shared" si="1"/>
        <v>175.47920000000039</v>
      </c>
      <c r="J35" s="13">
        <f t="shared" si="2"/>
        <v>48.880000000000109</v>
      </c>
      <c r="K35" s="13">
        <f t="shared" si="3"/>
        <v>70.44830000000016</v>
      </c>
      <c r="L35" s="13">
        <f t="shared" si="4"/>
        <v>46.924800000000104</v>
      </c>
      <c r="M35" s="13"/>
    </row>
    <row r="36" spans="1:13" x14ac:dyDescent="0.3">
      <c r="A36" s="14">
        <v>22</v>
      </c>
      <c r="B36" s="14">
        <v>1.22</v>
      </c>
      <c r="C36" s="15">
        <v>380</v>
      </c>
      <c r="D36" s="16">
        <f t="shared" si="0"/>
        <v>20</v>
      </c>
      <c r="E36" s="16">
        <v>14.82</v>
      </c>
      <c r="F36" s="16">
        <v>3.17</v>
      </c>
      <c r="G36" s="16">
        <v>5.96</v>
      </c>
      <c r="H36" s="16">
        <v>4.18</v>
      </c>
      <c r="I36" s="16">
        <f t="shared" si="1"/>
        <v>293.2</v>
      </c>
      <c r="J36" s="16">
        <f t="shared" si="2"/>
        <v>80</v>
      </c>
      <c r="K36" s="16">
        <f t="shared" si="3"/>
        <v>117.6</v>
      </c>
      <c r="L36" s="16">
        <f t="shared" si="4"/>
        <v>80.900000000000006</v>
      </c>
      <c r="M36" s="16"/>
    </row>
    <row r="37" spans="1:13" x14ac:dyDescent="0.3">
      <c r="A37" s="11">
        <v>23</v>
      </c>
      <c r="B37" s="11">
        <v>2.5499999999999998</v>
      </c>
      <c r="C37" s="12">
        <v>400</v>
      </c>
      <c r="D37" s="13">
        <f t="shared" si="0"/>
        <v>20</v>
      </c>
      <c r="E37" s="13">
        <v>14.54</v>
      </c>
      <c r="F37" s="13">
        <v>5.57</v>
      </c>
      <c r="G37" s="13">
        <v>4.74</v>
      </c>
      <c r="H37" s="13">
        <v>4.2</v>
      </c>
      <c r="I37" s="13">
        <f t="shared" si="1"/>
        <v>293.60000000000002</v>
      </c>
      <c r="J37" s="13">
        <f t="shared" si="2"/>
        <v>87.4</v>
      </c>
      <c r="K37" s="13">
        <f t="shared" si="3"/>
        <v>107</v>
      </c>
      <c r="L37" s="13">
        <f t="shared" si="4"/>
        <v>83.799999999999983</v>
      </c>
      <c r="M37" s="13"/>
    </row>
    <row r="38" spans="1:13" x14ac:dyDescent="0.3">
      <c r="A38" s="14">
        <v>24</v>
      </c>
      <c r="B38" s="14">
        <v>2.11</v>
      </c>
      <c r="C38" s="15">
        <v>420</v>
      </c>
      <c r="D38" s="16">
        <f t="shared" si="0"/>
        <v>20</v>
      </c>
      <c r="E38" s="16">
        <v>13.91</v>
      </c>
      <c r="F38" s="16">
        <v>3.53</v>
      </c>
      <c r="G38" s="16">
        <v>4.7699999999999996</v>
      </c>
      <c r="H38" s="16">
        <v>4.3</v>
      </c>
      <c r="I38" s="16">
        <f t="shared" si="1"/>
        <v>284.5</v>
      </c>
      <c r="J38" s="16">
        <f t="shared" si="2"/>
        <v>91</v>
      </c>
      <c r="K38" s="16">
        <f t="shared" si="3"/>
        <v>95.1</v>
      </c>
      <c r="L38" s="16">
        <f t="shared" si="4"/>
        <v>85</v>
      </c>
      <c r="M38" s="16"/>
    </row>
    <row r="39" spans="1:13" x14ac:dyDescent="0.3">
      <c r="A39" s="11">
        <v>25</v>
      </c>
      <c r="B39" s="11">
        <v>2.5</v>
      </c>
      <c r="C39" s="12">
        <v>440</v>
      </c>
      <c r="D39" s="13">
        <f t="shared" si="0"/>
        <v>20</v>
      </c>
      <c r="E39" s="13">
        <v>15.47</v>
      </c>
      <c r="F39" s="13">
        <v>4.29</v>
      </c>
      <c r="G39" s="13">
        <v>4.32</v>
      </c>
      <c r="H39" s="13">
        <v>5.96</v>
      </c>
      <c r="I39" s="13">
        <f t="shared" si="1"/>
        <v>293.8</v>
      </c>
      <c r="J39" s="13">
        <f t="shared" si="2"/>
        <v>78.2</v>
      </c>
      <c r="K39" s="13">
        <f t="shared" si="3"/>
        <v>90.9</v>
      </c>
      <c r="L39" s="13">
        <f t="shared" si="4"/>
        <v>102.6</v>
      </c>
      <c r="M39" s="13"/>
    </row>
    <row r="40" spans="1:13" x14ac:dyDescent="0.3">
      <c r="A40" s="14">
        <v>26</v>
      </c>
      <c r="B40" s="14">
        <v>2.5</v>
      </c>
      <c r="C40" s="15">
        <v>460</v>
      </c>
      <c r="D40" s="16">
        <f t="shared" si="0"/>
        <v>20</v>
      </c>
      <c r="E40" s="16">
        <v>15.82</v>
      </c>
      <c r="F40" s="16">
        <v>3.53</v>
      </c>
      <c r="G40" s="16">
        <v>6.27</v>
      </c>
      <c r="H40" s="16">
        <v>5.01</v>
      </c>
      <c r="I40" s="16">
        <f t="shared" si="1"/>
        <v>312.89999999999998</v>
      </c>
      <c r="J40" s="16">
        <f t="shared" si="2"/>
        <v>78.2</v>
      </c>
      <c r="K40" s="16">
        <f t="shared" si="3"/>
        <v>105.9</v>
      </c>
      <c r="L40" s="16">
        <f t="shared" si="4"/>
        <v>109.69999999999999</v>
      </c>
      <c r="M40" s="16"/>
    </row>
    <row r="41" spans="1:13" x14ac:dyDescent="0.3">
      <c r="A41" s="11">
        <v>27</v>
      </c>
      <c r="B41" s="11" t="s">
        <v>38</v>
      </c>
      <c r="C41" s="12">
        <v>472.54</v>
      </c>
      <c r="D41" s="13">
        <f t="shared" si="0"/>
        <v>12.54000000000002</v>
      </c>
      <c r="E41" s="13">
        <v>12.42</v>
      </c>
      <c r="F41" s="13">
        <v>2.2400000000000002</v>
      </c>
      <c r="G41" s="13">
        <v>3.87</v>
      </c>
      <c r="H41" s="13">
        <v>4.3</v>
      </c>
      <c r="I41" s="13">
        <f t="shared" si="1"/>
        <v>177.0648000000003</v>
      </c>
      <c r="J41" s="13">
        <f t="shared" si="2"/>
        <v>36.177900000000058</v>
      </c>
      <c r="K41" s="13">
        <f t="shared" si="3"/>
        <v>63.57780000000011</v>
      </c>
      <c r="L41" s="13">
        <f t="shared" si="4"/>
        <v>58.373700000000085</v>
      </c>
      <c r="M41" s="13"/>
    </row>
    <row r="42" spans="1:13" x14ac:dyDescent="0.3">
      <c r="A42" s="14">
        <v>28</v>
      </c>
      <c r="B42" s="14">
        <v>1.3</v>
      </c>
      <c r="C42" s="15">
        <v>480</v>
      </c>
      <c r="D42" s="16">
        <f t="shared" si="0"/>
        <v>7.4599999999999795</v>
      </c>
      <c r="E42" s="16">
        <v>12.89</v>
      </c>
      <c r="F42" s="16">
        <v>2.48</v>
      </c>
      <c r="G42" s="16">
        <v>4.3</v>
      </c>
      <c r="H42" s="16">
        <v>4.34</v>
      </c>
      <c r="I42" s="16">
        <f t="shared" si="1"/>
        <v>94.406299999999746</v>
      </c>
      <c r="J42" s="16">
        <f t="shared" si="2"/>
        <v>17.605599999999953</v>
      </c>
      <c r="K42" s="16">
        <f t="shared" si="3"/>
        <v>30.474099999999915</v>
      </c>
      <c r="L42" s="16">
        <f t="shared" si="4"/>
        <v>32.227199999999911</v>
      </c>
      <c r="M42" s="16"/>
    </row>
    <row r="43" spans="1:13" x14ac:dyDescent="0.3">
      <c r="A43" s="11">
        <v>29</v>
      </c>
      <c r="B43" s="11">
        <v>1.3</v>
      </c>
      <c r="C43" s="12">
        <v>500</v>
      </c>
      <c r="D43" s="13">
        <f t="shared" si="0"/>
        <v>20</v>
      </c>
      <c r="E43" s="13">
        <v>16</v>
      </c>
      <c r="F43" s="13">
        <v>0.52</v>
      </c>
      <c r="G43" s="13">
        <v>5.12</v>
      </c>
      <c r="H43" s="13">
        <v>5.52</v>
      </c>
      <c r="I43" s="13">
        <f t="shared" si="1"/>
        <v>288.89999999999998</v>
      </c>
      <c r="J43" s="13">
        <f t="shared" si="2"/>
        <v>30</v>
      </c>
      <c r="K43" s="13">
        <f t="shared" si="3"/>
        <v>94.2</v>
      </c>
      <c r="L43" s="13">
        <f t="shared" si="4"/>
        <v>98.6</v>
      </c>
      <c r="M43" s="13"/>
    </row>
    <row r="44" spans="1:13" x14ac:dyDescent="0.3">
      <c r="A44" s="14">
        <v>30</v>
      </c>
      <c r="B44" s="14">
        <v>1.25</v>
      </c>
      <c r="C44" s="15">
        <v>520</v>
      </c>
      <c r="D44" s="16">
        <f t="shared" si="0"/>
        <v>20</v>
      </c>
      <c r="E44" s="16">
        <v>15.03</v>
      </c>
      <c r="F44" s="16">
        <v>0.7</v>
      </c>
      <c r="G44" s="16">
        <v>5.45</v>
      </c>
      <c r="H44" s="16">
        <v>4.3899999999999997</v>
      </c>
      <c r="I44" s="16">
        <f t="shared" si="1"/>
        <v>310.3</v>
      </c>
      <c r="J44" s="16">
        <f t="shared" si="2"/>
        <v>12.2</v>
      </c>
      <c r="K44" s="16">
        <f t="shared" si="3"/>
        <v>105.7</v>
      </c>
      <c r="L44" s="16">
        <f t="shared" si="4"/>
        <v>99.1</v>
      </c>
      <c r="M44" s="16"/>
    </row>
    <row r="45" spans="1:13" x14ac:dyDescent="0.3">
      <c r="A45" s="11">
        <v>31</v>
      </c>
      <c r="B45" s="11">
        <v>1.18</v>
      </c>
      <c r="C45" s="12">
        <v>540</v>
      </c>
      <c r="D45" s="13">
        <f t="shared" si="0"/>
        <v>20</v>
      </c>
      <c r="E45" s="13">
        <v>15.03</v>
      </c>
      <c r="F45" s="13">
        <v>0.86</v>
      </c>
      <c r="G45" s="13">
        <v>4.3099999999999996</v>
      </c>
      <c r="H45" s="13">
        <v>5.94</v>
      </c>
      <c r="I45" s="13">
        <f t="shared" si="1"/>
        <v>300.59999999999997</v>
      </c>
      <c r="J45" s="13">
        <f t="shared" si="2"/>
        <v>15.600000000000001</v>
      </c>
      <c r="K45" s="13">
        <f t="shared" si="3"/>
        <v>97.6</v>
      </c>
      <c r="L45" s="13">
        <f t="shared" si="4"/>
        <v>103.3</v>
      </c>
      <c r="M45" s="13"/>
    </row>
    <row r="46" spans="1:13" x14ac:dyDescent="0.3">
      <c r="A46" s="14">
        <v>32</v>
      </c>
      <c r="B46" s="14">
        <v>1.22</v>
      </c>
      <c r="C46" s="15">
        <v>560</v>
      </c>
      <c r="D46" s="16">
        <f t="shared" si="0"/>
        <v>20</v>
      </c>
      <c r="E46" s="16">
        <v>14.22</v>
      </c>
      <c r="F46" s="16">
        <v>2.64</v>
      </c>
      <c r="G46" s="16">
        <v>4.9000000000000004</v>
      </c>
      <c r="H46" s="16">
        <v>4.21</v>
      </c>
      <c r="I46" s="16">
        <f t="shared" si="1"/>
        <v>292.5</v>
      </c>
      <c r="J46" s="16">
        <f t="shared" si="2"/>
        <v>35</v>
      </c>
      <c r="K46" s="16">
        <f t="shared" si="3"/>
        <v>92.100000000000009</v>
      </c>
      <c r="L46" s="16">
        <f t="shared" si="4"/>
        <v>101.5</v>
      </c>
      <c r="M46" s="16"/>
    </row>
    <row r="47" spans="1:13" x14ac:dyDescent="0.3">
      <c r="A47" s="11">
        <v>33</v>
      </c>
      <c r="B47" s="11" t="s">
        <v>39</v>
      </c>
      <c r="C47" s="12">
        <v>572.92999999999995</v>
      </c>
      <c r="D47" s="13">
        <f t="shared" si="0"/>
        <v>12.92999999999995</v>
      </c>
      <c r="E47" s="13">
        <v>14.88</v>
      </c>
      <c r="F47" s="13">
        <v>2.23</v>
      </c>
      <c r="G47" s="13">
        <v>5.93</v>
      </c>
      <c r="H47" s="13">
        <v>4.1399999999999997</v>
      </c>
      <c r="I47" s="13">
        <f t="shared" si="1"/>
        <v>188.13149999999928</v>
      </c>
      <c r="J47" s="13">
        <f t="shared" si="2"/>
        <v>31.484549999999878</v>
      </c>
      <c r="K47" s="13">
        <f t="shared" si="3"/>
        <v>70.015949999999734</v>
      </c>
      <c r="L47" s="13">
        <f t="shared" si="4"/>
        <v>53.98274999999979</v>
      </c>
      <c r="M47" s="13"/>
    </row>
    <row r="48" spans="1:13" x14ac:dyDescent="0.3">
      <c r="A48" s="14">
        <v>34</v>
      </c>
      <c r="B48" s="14">
        <v>2.27</v>
      </c>
      <c r="C48" s="15">
        <v>580</v>
      </c>
      <c r="D48" s="16">
        <f t="shared" ref="D48:D79" si="5">C48-C47</f>
        <v>7.07000000000005</v>
      </c>
      <c r="E48" s="16">
        <v>13.49</v>
      </c>
      <c r="F48" s="16">
        <v>3.68</v>
      </c>
      <c r="G48" s="16">
        <v>4.04</v>
      </c>
      <c r="H48" s="16">
        <v>4.16</v>
      </c>
      <c r="I48" s="16">
        <f t="shared" ref="I48:I79" si="6">(E47+E48)/2*D48</f>
        <v>100.28795000000072</v>
      </c>
      <c r="J48" s="16">
        <f t="shared" ref="J48:J79" si="7">(F47+F48)/2*D48</f>
        <v>20.891850000000147</v>
      </c>
      <c r="K48" s="16">
        <f t="shared" ref="K48:K79" si="8">(G47+G48)/2*D48</f>
        <v>35.243950000000247</v>
      </c>
      <c r="L48" s="16">
        <f t="shared" ref="L48:L79" si="9">(H47+H48)/2*D48</f>
        <v>29.340500000000212</v>
      </c>
      <c r="M48" s="16"/>
    </row>
    <row r="49" spans="1:13" x14ac:dyDescent="0.3">
      <c r="A49" s="11">
        <v>35</v>
      </c>
      <c r="B49" s="11">
        <v>1.1000000000000001</v>
      </c>
      <c r="C49" s="12">
        <v>600</v>
      </c>
      <c r="D49" s="13">
        <f t="shared" si="5"/>
        <v>20</v>
      </c>
      <c r="E49" s="13">
        <v>17.149999999999999</v>
      </c>
      <c r="F49" s="13">
        <v>2.15</v>
      </c>
      <c r="G49" s="13">
        <v>5.95</v>
      </c>
      <c r="H49" s="13">
        <v>5.9</v>
      </c>
      <c r="I49" s="13">
        <f t="shared" si="6"/>
        <v>306.39999999999998</v>
      </c>
      <c r="J49" s="13">
        <f t="shared" si="7"/>
        <v>58.3</v>
      </c>
      <c r="K49" s="13">
        <f t="shared" si="8"/>
        <v>99.9</v>
      </c>
      <c r="L49" s="13">
        <f t="shared" si="9"/>
        <v>100.60000000000001</v>
      </c>
      <c r="M49" s="13"/>
    </row>
    <row r="50" spans="1:13" x14ac:dyDescent="0.3">
      <c r="A50" s="14">
        <v>36</v>
      </c>
      <c r="B50" s="14">
        <v>2.1800000000000002</v>
      </c>
      <c r="C50" s="15">
        <v>620</v>
      </c>
      <c r="D50" s="16">
        <f t="shared" si="5"/>
        <v>20</v>
      </c>
      <c r="E50" s="16">
        <v>15.01</v>
      </c>
      <c r="F50" s="16">
        <v>2.69</v>
      </c>
      <c r="G50" s="16">
        <v>5.28</v>
      </c>
      <c r="H50" s="16">
        <v>3.97</v>
      </c>
      <c r="I50" s="16">
        <f t="shared" si="6"/>
        <v>321.59999999999997</v>
      </c>
      <c r="J50" s="16">
        <f t="shared" si="7"/>
        <v>48.4</v>
      </c>
      <c r="K50" s="16">
        <f t="shared" si="8"/>
        <v>112.30000000000001</v>
      </c>
      <c r="L50" s="16">
        <f t="shared" si="9"/>
        <v>98.700000000000017</v>
      </c>
      <c r="M50" s="16"/>
    </row>
    <row r="51" spans="1:13" x14ac:dyDescent="0.3">
      <c r="A51" s="11">
        <v>37</v>
      </c>
      <c r="B51" s="11">
        <v>1.05</v>
      </c>
      <c r="C51" s="12">
        <v>640</v>
      </c>
      <c r="D51" s="13">
        <f t="shared" si="5"/>
        <v>20</v>
      </c>
      <c r="E51" s="13">
        <v>14.68</v>
      </c>
      <c r="F51" s="13">
        <v>0.02</v>
      </c>
      <c r="G51" s="13">
        <v>5.92</v>
      </c>
      <c r="H51" s="13">
        <v>3.93</v>
      </c>
      <c r="I51" s="13">
        <f t="shared" si="6"/>
        <v>296.89999999999998</v>
      </c>
      <c r="J51" s="13">
        <f t="shared" si="7"/>
        <v>27.1</v>
      </c>
      <c r="K51" s="13">
        <f t="shared" si="8"/>
        <v>112</v>
      </c>
      <c r="L51" s="13">
        <f t="shared" si="9"/>
        <v>79</v>
      </c>
      <c r="M51" s="13"/>
    </row>
    <row r="52" spans="1:13" x14ac:dyDescent="0.3">
      <c r="A52" s="14">
        <v>38</v>
      </c>
      <c r="B52" s="14">
        <v>1.1299999999999999</v>
      </c>
      <c r="C52" s="15">
        <v>660</v>
      </c>
      <c r="D52" s="16">
        <f t="shared" si="5"/>
        <v>20</v>
      </c>
      <c r="E52" s="16">
        <v>15</v>
      </c>
      <c r="F52" s="16">
        <v>2.4700000000000002</v>
      </c>
      <c r="G52" s="16">
        <v>4.05</v>
      </c>
      <c r="H52" s="16">
        <v>5.99</v>
      </c>
      <c r="I52" s="16">
        <f t="shared" si="6"/>
        <v>296.8</v>
      </c>
      <c r="J52" s="16">
        <f t="shared" si="7"/>
        <v>24.900000000000002</v>
      </c>
      <c r="K52" s="16">
        <f t="shared" si="8"/>
        <v>99.699999999999989</v>
      </c>
      <c r="L52" s="16">
        <f t="shared" si="9"/>
        <v>99.2</v>
      </c>
      <c r="M52" s="16"/>
    </row>
    <row r="53" spans="1:13" x14ac:dyDescent="0.3">
      <c r="A53" s="11">
        <v>39</v>
      </c>
      <c r="B53" s="11" t="s">
        <v>40</v>
      </c>
      <c r="C53" s="12">
        <v>667.91</v>
      </c>
      <c r="D53" s="13">
        <f t="shared" si="5"/>
        <v>7.9099999999999682</v>
      </c>
      <c r="E53" s="13">
        <v>14.74</v>
      </c>
      <c r="F53" s="13">
        <v>3.14</v>
      </c>
      <c r="G53" s="13">
        <v>5.93</v>
      </c>
      <c r="H53" s="13">
        <v>4.1100000000000003</v>
      </c>
      <c r="I53" s="13">
        <f t="shared" si="6"/>
        <v>117.62169999999954</v>
      </c>
      <c r="J53" s="13">
        <f t="shared" si="7"/>
        <v>22.187549999999913</v>
      </c>
      <c r="K53" s="13">
        <f t="shared" si="8"/>
        <v>39.470899999999844</v>
      </c>
      <c r="L53" s="13">
        <f t="shared" si="9"/>
        <v>39.945499999999846</v>
      </c>
      <c r="M53" s="13"/>
    </row>
    <row r="54" spans="1:13" x14ac:dyDescent="0.3">
      <c r="A54" s="14">
        <v>40</v>
      </c>
      <c r="B54" s="14">
        <v>2.37</v>
      </c>
      <c r="C54" s="15">
        <v>680</v>
      </c>
      <c r="D54" s="16">
        <f t="shared" si="5"/>
        <v>12.090000000000032</v>
      </c>
      <c r="E54" s="16">
        <v>14.47</v>
      </c>
      <c r="F54" s="16">
        <v>3.63</v>
      </c>
      <c r="G54" s="16">
        <v>4.17</v>
      </c>
      <c r="H54" s="16">
        <v>5.08</v>
      </c>
      <c r="I54" s="16">
        <f t="shared" si="6"/>
        <v>176.57445000000047</v>
      </c>
      <c r="J54" s="16">
        <f t="shared" si="7"/>
        <v>40.924650000000106</v>
      </c>
      <c r="K54" s="16">
        <f t="shared" si="8"/>
        <v>61.054500000000161</v>
      </c>
      <c r="L54" s="16">
        <f t="shared" si="9"/>
        <v>55.553550000000151</v>
      </c>
      <c r="M54" s="16"/>
    </row>
    <row r="55" spans="1:13" x14ac:dyDescent="0.3">
      <c r="A55" s="11">
        <v>41</v>
      </c>
      <c r="B55" s="11">
        <v>1.1100000000000001</v>
      </c>
      <c r="C55" s="12">
        <v>700</v>
      </c>
      <c r="D55" s="13">
        <f t="shared" si="5"/>
        <v>20</v>
      </c>
      <c r="E55" s="13">
        <v>15.7</v>
      </c>
      <c r="F55" s="13">
        <v>2.14</v>
      </c>
      <c r="G55" s="13">
        <v>5.37</v>
      </c>
      <c r="H55" s="13">
        <v>5.47</v>
      </c>
      <c r="I55" s="13">
        <f t="shared" si="6"/>
        <v>301.70000000000005</v>
      </c>
      <c r="J55" s="13">
        <f t="shared" si="7"/>
        <v>57.699999999999996</v>
      </c>
      <c r="K55" s="13">
        <f t="shared" si="8"/>
        <v>95.399999999999991</v>
      </c>
      <c r="L55" s="13">
        <f t="shared" si="9"/>
        <v>105.5</v>
      </c>
      <c r="M55" s="13"/>
    </row>
    <row r="56" spans="1:13" x14ac:dyDescent="0.3">
      <c r="A56" s="14">
        <v>42</v>
      </c>
      <c r="B56" s="14">
        <v>2.0699999999999998</v>
      </c>
      <c r="C56" s="15">
        <v>720</v>
      </c>
      <c r="D56" s="16">
        <f t="shared" si="5"/>
        <v>20</v>
      </c>
      <c r="E56" s="16">
        <v>13.94</v>
      </c>
      <c r="F56" s="16">
        <v>2.76</v>
      </c>
      <c r="G56" s="16">
        <v>5.23</v>
      </c>
      <c r="H56" s="16">
        <v>3.96</v>
      </c>
      <c r="I56" s="16">
        <f t="shared" si="6"/>
        <v>296.39999999999998</v>
      </c>
      <c r="J56" s="16">
        <f t="shared" si="7"/>
        <v>49</v>
      </c>
      <c r="K56" s="16">
        <f t="shared" si="8"/>
        <v>106.00000000000001</v>
      </c>
      <c r="L56" s="16">
        <f t="shared" si="9"/>
        <v>94.3</v>
      </c>
      <c r="M56" s="16"/>
    </row>
    <row r="57" spans="1:13" x14ac:dyDescent="0.3">
      <c r="A57" s="11">
        <v>43</v>
      </c>
      <c r="B57" s="11">
        <v>1.05</v>
      </c>
      <c r="C57" s="12">
        <v>740</v>
      </c>
      <c r="D57" s="13">
        <f t="shared" si="5"/>
        <v>20</v>
      </c>
      <c r="E57" s="13">
        <v>14.74</v>
      </c>
      <c r="F57" s="13">
        <v>3.25</v>
      </c>
      <c r="G57" s="13">
        <v>4.0599999999999996</v>
      </c>
      <c r="H57" s="13">
        <v>5.73</v>
      </c>
      <c r="I57" s="13">
        <f t="shared" si="6"/>
        <v>286.8</v>
      </c>
      <c r="J57" s="13">
        <f t="shared" si="7"/>
        <v>60.099999999999994</v>
      </c>
      <c r="K57" s="13">
        <f t="shared" si="8"/>
        <v>92.899999999999991</v>
      </c>
      <c r="L57" s="13">
        <f t="shared" si="9"/>
        <v>96.9</v>
      </c>
      <c r="M57" s="13"/>
    </row>
    <row r="58" spans="1:13" x14ac:dyDescent="0.3">
      <c r="A58" s="14">
        <v>44</v>
      </c>
      <c r="B58" s="14">
        <v>0.95</v>
      </c>
      <c r="C58" s="15">
        <v>760</v>
      </c>
      <c r="D58" s="16">
        <f t="shared" si="5"/>
        <v>20</v>
      </c>
      <c r="E58" s="16">
        <v>17.170000000000002</v>
      </c>
      <c r="F58" s="16">
        <v>2.95</v>
      </c>
      <c r="G58" s="16">
        <v>6.05</v>
      </c>
      <c r="H58" s="16">
        <v>5.56</v>
      </c>
      <c r="I58" s="16">
        <f t="shared" si="6"/>
        <v>319.10000000000002</v>
      </c>
      <c r="J58" s="16">
        <f t="shared" si="7"/>
        <v>62</v>
      </c>
      <c r="K58" s="16">
        <f t="shared" si="8"/>
        <v>101.1</v>
      </c>
      <c r="L58" s="16">
        <f t="shared" si="9"/>
        <v>112.89999999999999</v>
      </c>
      <c r="M58" s="16"/>
    </row>
    <row r="59" spans="1:13" x14ac:dyDescent="0.3">
      <c r="A59" s="11">
        <v>45</v>
      </c>
      <c r="B59" s="11">
        <v>2.23</v>
      </c>
      <c r="C59" s="12">
        <v>780</v>
      </c>
      <c r="D59" s="13">
        <f t="shared" si="5"/>
        <v>20</v>
      </c>
      <c r="E59" s="13">
        <v>14.15</v>
      </c>
      <c r="F59" s="13">
        <v>3.89</v>
      </c>
      <c r="G59" s="13">
        <v>4.93</v>
      </c>
      <c r="H59" s="13">
        <v>3.93</v>
      </c>
      <c r="I59" s="13">
        <f t="shared" si="6"/>
        <v>313.2</v>
      </c>
      <c r="J59" s="13">
        <f t="shared" si="7"/>
        <v>68.400000000000006</v>
      </c>
      <c r="K59" s="13">
        <f t="shared" si="8"/>
        <v>109.80000000000001</v>
      </c>
      <c r="L59" s="13">
        <f t="shared" si="9"/>
        <v>94.9</v>
      </c>
      <c r="M59" s="13"/>
    </row>
    <row r="60" spans="1:13" x14ac:dyDescent="0.3">
      <c r="A60" s="14">
        <v>46</v>
      </c>
      <c r="B60" s="14">
        <v>1.1299999999999999</v>
      </c>
      <c r="C60" s="15">
        <v>800</v>
      </c>
      <c r="D60" s="16">
        <f t="shared" si="5"/>
        <v>20</v>
      </c>
      <c r="E60" s="16">
        <v>14.21</v>
      </c>
      <c r="F60" s="16">
        <v>0.54</v>
      </c>
      <c r="G60" s="16">
        <v>4.04</v>
      </c>
      <c r="H60" s="16">
        <v>5.34</v>
      </c>
      <c r="I60" s="16">
        <f t="shared" si="6"/>
        <v>283.60000000000002</v>
      </c>
      <c r="J60" s="16">
        <f t="shared" si="7"/>
        <v>44.3</v>
      </c>
      <c r="K60" s="16">
        <f t="shared" si="8"/>
        <v>89.699999999999989</v>
      </c>
      <c r="L60" s="16">
        <f t="shared" si="9"/>
        <v>92.699999999999989</v>
      </c>
      <c r="M60" s="16"/>
    </row>
    <row r="61" spans="1:13" x14ac:dyDescent="0.3">
      <c r="A61" s="11">
        <v>47</v>
      </c>
      <c r="B61" s="11">
        <v>2.14</v>
      </c>
      <c r="C61" s="12">
        <v>820</v>
      </c>
      <c r="D61" s="13">
        <f t="shared" si="5"/>
        <v>20</v>
      </c>
      <c r="E61" s="13">
        <v>13.44</v>
      </c>
      <c r="F61" s="13">
        <v>4.0599999999999996</v>
      </c>
      <c r="G61" s="13">
        <v>3.98</v>
      </c>
      <c r="H61" s="13">
        <v>4.0599999999999996</v>
      </c>
      <c r="I61" s="13">
        <f t="shared" si="6"/>
        <v>276.5</v>
      </c>
      <c r="J61" s="13">
        <f t="shared" si="7"/>
        <v>46</v>
      </c>
      <c r="K61" s="13">
        <f t="shared" si="8"/>
        <v>80.199999999999989</v>
      </c>
      <c r="L61" s="13">
        <f t="shared" si="9"/>
        <v>93.999999999999986</v>
      </c>
      <c r="M61" s="13"/>
    </row>
    <row r="62" spans="1:13" x14ac:dyDescent="0.3">
      <c r="A62" s="14">
        <v>48</v>
      </c>
      <c r="B62" s="14">
        <v>1.23</v>
      </c>
      <c r="C62" s="15">
        <v>840</v>
      </c>
      <c r="D62" s="16">
        <f t="shared" si="5"/>
        <v>20</v>
      </c>
      <c r="E62" s="16">
        <v>13.33</v>
      </c>
      <c r="F62" s="16">
        <v>2.5299999999999998</v>
      </c>
      <c r="G62" s="16">
        <v>3.97</v>
      </c>
      <c r="H62" s="16">
        <v>3.95</v>
      </c>
      <c r="I62" s="16">
        <f t="shared" si="6"/>
        <v>267.7</v>
      </c>
      <c r="J62" s="16">
        <f t="shared" si="7"/>
        <v>65.900000000000006</v>
      </c>
      <c r="K62" s="16">
        <f t="shared" si="8"/>
        <v>79.5</v>
      </c>
      <c r="L62" s="16">
        <f t="shared" si="9"/>
        <v>80.099999999999994</v>
      </c>
      <c r="M62" s="16"/>
    </row>
    <row r="63" spans="1:13" x14ac:dyDescent="0.3">
      <c r="A63" s="11">
        <v>49</v>
      </c>
      <c r="B63" s="11">
        <v>0.93</v>
      </c>
      <c r="C63" s="12">
        <v>860</v>
      </c>
      <c r="D63" s="13">
        <f t="shared" si="5"/>
        <v>20</v>
      </c>
      <c r="E63" s="13">
        <v>13.98</v>
      </c>
      <c r="F63" s="13">
        <v>1.61</v>
      </c>
      <c r="G63" s="13">
        <v>3.78</v>
      </c>
      <c r="H63" s="13">
        <v>5.34</v>
      </c>
      <c r="I63" s="13">
        <f t="shared" si="6"/>
        <v>273.10000000000002</v>
      </c>
      <c r="J63" s="13">
        <f t="shared" si="7"/>
        <v>41.4</v>
      </c>
      <c r="K63" s="13">
        <f t="shared" si="8"/>
        <v>77.5</v>
      </c>
      <c r="L63" s="13">
        <f t="shared" si="9"/>
        <v>92.899999999999991</v>
      </c>
      <c r="M63" s="13"/>
    </row>
    <row r="64" spans="1:13" x14ac:dyDescent="0.3">
      <c r="A64" s="14">
        <v>50</v>
      </c>
      <c r="B64" s="14" t="s">
        <v>41</v>
      </c>
      <c r="C64" s="15">
        <v>865.94</v>
      </c>
      <c r="D64" s="16">
        <f t="shared" si="5"/>
        <v>5.9400000000000546</v>
      </c>
      <c r="E64" s="16">
        <v>13.71</v>
      </c>
      <c r="F64" s="16">
        <v>2.71</v>
      </c>
      <c r="G64" s="16">
        <v>4.09</v>
      </c>
      <c r="H64" s="16">
        <v>4.49</v>
      </c>
      <c r="I64" s="16">
        <f t="shared" si="6"/>
        <v>82.239300000000753</v>
      </c>
      <c r="J64" s="16">
        <f t="shared" si="7"/>
        <v>12.830400000000118</v>
      </c>
      <c r="K64" s="16">
        <f t="shared" si="8"/>
        <v>23.373900000000212</v>
      </c>
      <c r="L64" s="16">
        <f t="shared" si="9"/>
        <v>29.19510000000027</v>
      </c>
      <c r="M64" s="16"/>
    </row>
    <row r="65" spans="1:13" x14ac:dyDescent="0.3">
      <c r="A65" s="11">
        <v>51</v>
      </c>
      <c r="B65" s="11">
        <v>1.22</v>
      </c>
      <c r="C65" s="12">
        <v>880</v>
      </c>
      <c r="D65" s="13">
        <f t="shared" si="5"/>
        <v>14.059999999999945</v>
      </c>
      <c r="E65" s="13">
        <v>17.34</v>
      </c>
      <c r="F65" s="13">
        <v>3.8</v>
      </c>
      <c r="G65" s="13">
        <v>5.81</v>
      </c>
      <c r="H65" s="13">
        <v>5.89</v>
      </c>
      <c r="I65" s="13">
        <f t="shared" si="6"/>
        <v>218.28149999999917</v>
      </c>
      <c r="J65" s="13">
        <f t="shared" si="7"/>
        <v>45.765299999999819</v>
      </c>
      <c r="K65" s="13">
        <f t="shared" si="8"/>
        <v>69.596999999999724</v>
      </c>
      <c r="L65" s="13">
        <f t="shared" si="9"/>
        <v>72.971399999999704</v>
      </c>
      <c r="M65" s="13"/>
    </row>
    <row r="66" spans="1:13" x14ac:dyDescent="0.3">
      <c r="A66" s="14">
        <v>52</v>
      </c>
      <c r="B66" s="14">
        <v>2.19</v>
      </c>
      <c r="C66" s="15">
        <v>900</v>
      </c>
      <c r="D66" s="16">
        <f t="shared" si="5"/>
        <v>20</v>
      </c>
      <c r="E66" s="16">
        <v>14.06</v>
      </c>
      <c r="F66" s="16">
        <v>4.08</v>
      </c>
      <c r="G66" s="16">
        <v>5.08</v>
      </c>
      <c r="H66" s="16">
        <v>4.09</v>
      </c>
      <c r="I66" s="16">
        <f t="shared" si="6"/>
        <v>314</v>
      </c>
      <c r="J66" s="16">
        <f t="shared" si="7"/>
        <v>78.8</v>
      </c>
      <c r="K66" s="16">
        <f t="shared" si="8"/>
        <v>108.9</v>
      </c>
      <c r="L66" s="16">
        <f t="shared" si="9"/>
        <v>99.800000000000011</v>
      </c>
      <c r="M66" s="16"/>
    </row>
    <row r="67" spans="1:13" x14ac:dyDescent="0.3">
      <c r="A67" s="11">
        <v>53</v>
      </c>
      <c r="B67" s="11">
        <v>1.1200000000000001</v>
      </c>
      <c r="C67" s="12">
        <v>920</v>
      </c>
      <c r="D67" s="13">
        <f t="shared" si="5"/>
        <v>20</v>
      </c>
      <c r="E67" s="13">
        <v>14.63</v>
      </c>
      <c r="F67" s="13">
        <v>3.27</v>
      </c>
      <c r="G67" s="13">
        <v>4.0999999999999996</v>
      </c>
      <c r="H67" s="13">
        <v>5.71</v>
      </c>
      <c r="I67" s="13">
        <f t="shared" si="6"/>
        <v>286.90000000000003</v>
      </c>
      <c r="J67" s="13">
        <f t="shared" si="7"/>
        <v>73.5</v>
      </c>
      <c r="K67" s="13">
        <f t="shared" si="8"/>
        <v>91.8</v>
      </c>
      <c r="L67" s="13">
        <f t="shared" si="9"/>
        <v>98</v>
      </c>
      <c r="M67" s="13"/>
    </row>
    <row r="68" spans="1:13" x14ac:dyDescent="0.3">
      <c r="A68" s="14">
        <v>54</v>
      </c>
      <c r="B68" s="14">
        <v>1.1599999999999999</v>
      </c>
      <c r="C68" s="15">
        <v>940</v>
      </c>
      <c r="D68" s="16">
        <f t="shared" si="5"/>
        <v>20</v>
      </c>
      <c r="E68" s="16">
        <v>14.14</v>
      </c>
      <c r="F68" s="16">
        <v>2.57</v>
      </c>
      <c r="G68" s="16">
        <v>5.6</v>
      </c>
      <c r="H68" s="16">
        <v>4.04</v>
      </c>
      <c r="I68" s="16">
        <f t="shared" si="6"/>
        <v>287.70000000000005</v>
      </c>
      <c r="J68" s="16">
        <f t="shared" si="7"/>
        <v>58.4</v>
      </c>
      <c r="K68" s="16">
        <f t="shared" si="8"/>
        <v>97</v>
      </c>
      <c r="L68" s="16">
        <f t="shared" si="9"/>
        <v>97.5</v>
      </c>
      <c r="M68" s="16"/>
    </row>
    <row r="69" spans="1:13" x14ac:dyDescent="0.3">
      <c r="A69" s="11">
        <v>55</v>
      </c>
      <c r="B69" s="11">
        <v>2.2599999999999998</v>
      </c>
      <c r="C69" s="12">
        <v>960</v>
      </c>
      <c r="D69" s="13">
        <f t="shared" si="5"/>
        <v>20</v>
      </c>
      <c r="E69" s="13">
        <v>13.49</v>
      </c>
      <c r="F69" s="13">
        <v>3.99</v>
      </c>
      <c r="G69" s="13">
        <v>4.04</v>
      </c>
      <c r="H69" s="13">
        <v>3.58</v>
      </c>
      <c r="I69" s="13">
        <f t="shared" si="6"/>
        <v>276.3</v>
      </c>
      <c r="J69" s="13">
        <f t="shared" si="7"/>
        <v>65.600000000000009</v>
      </c>
      <c r="K69" s="13">
        <f t="shared" si="8"/>
        <v>96.4</v>
      </c>
      <c r="L69" s="13">
        <f t="shared" si="9"/>
        <v>76.2</v>
      </c>
      <c r="M69" s="13"/>
    </row>
    <row r="70" spans="1:13" x14ac:dyDescent="0.3">
      <c r="A70" s="14">
        <v>56</v>
      </c>
      <c r="B70" s="14">
        <v>1.1000000000000001</v>
      </c>
      <c r="C70" s="15">
        <v>980</v>
      </c>
      <c r="D70" s="16">
        <f t="shared" si="5"/>
        <v>20</v>
      </c>
      <c r="E70" s="16">
        <v>14.98</v>
      </c>
      <c r="F70" s="16">
        <v>0.63</v>
      </c>
      <c r="G70" s="16">
        <v>6.22</v>
      </c>
      <c r="H70" s="16">
        <v>4.0199999999999996</v>
      </c>
      <c r="I70" s="16">
        <f t="shared" si="6"/>
        <v>284.7</v>
      </c>
      <c r="J70" s="16">
        <f t="shared" si="7"/>
        <v>46.2</v>
      </c>
      <c r="K70" s="16">
        <f t="shared" si="8"/>
        <v>102.6</v>
      </c>
      <c r="L70" s="16">
        <f t="shared" si="9"/>
        <v>76</v>
      </c>
      <c r="M70" s="16"/>
    </row>
    <row r="71" spans="1:13" x14ac:dyDescent="0.3">
      <c r="A71" s="11">
        <v>57</v>
      </c>
      <c r="B71" s="11" t="s">
        <v>42</v>
      </c>
      <c r="C71" s="12">
        <v>1000</v>
      </c>
      <c r="D71" s="13">
        <f t="shared" si="5"/>
        <v>20</v>
      </c>
      <c r="E71" s="13">
        <v>15.56</v>
      </c>
      <c r="F71" s="13">
        <v>3.79</v>
      </c>
      <c r="G71" s="13">
        <v>4.05</v>
      </c>
      <c r="H71" s="13">
        <v>5.71</v>
      </c>
      <c r="I71" s="13">
        <f t="shared" si="6"/>
        <v>305.39999999999998</v>
      </c>
      <c r="J71" s="13">
        <f t="shared" si="7"/>
        <v>44.2</v>
      </c>
      <c r="K71" s="13">
        <f t="shared" si="8"/>
        <v>102.69999999999999</v>
      </c>
      <c r="L71" s="13">
        <f t="shared" si="9"/>
        <v>97.300000000000011</v>
      </c>
      <c r="M71" s="13"/>
    </row>
    <row r="72" spans="1:13" x14ac:dyDescent="0.3">
      <c r="A72" s="14">
        <v>58</v>
      </c>
      <c r="B72" s="14" t="s">
        <v>43</v>
      </c>
      <c r="C72" s="15">
        <v>1016.43</v>
      </c>
      <c r="D72" s="16">
        <f t="shared" si="5"/>
        <v>16.42999999999995</v>
      </c>
      <c r="E72" s="16">
        <v>14.21</v>
      </c>
      <c r="F72" s="16">
        <v>2.11</v>
      </c>
      <c r="G72" s="16">
        <v>4.8600000000000003</v>
      </c>
      <c r="H72" s="16">
        <v>4.2</v>
      </c>
      <c r="I72" s="16">
        <f t="shared" si="6"/>
        <v>244.56054999999927</v>
      </c>
      <c r="J72" s="16">
        <f t="shared" si="7"/>
        <v>48.468499999999857</v>
      </c>
      <c r="K72" s="16">
        <f t="shared" si="8"/>
        <v>73.195649999999773</v>
      </c>
      <c r="L72" s="16">
        <f t="shared" si="9"/>
        <v>81.410649999999748</v>
      </c>
      <c r="M72" s="16"/>
    </row>
    <row r="73" spans="1:13" x14ac:dyDescent="0.3">
      <c r="A73" s="11">
        <v>59</v>
      </c>
      <c r="B73" s="11">
        <v>1.1100000000000001</v>
      </c>
      <c r="C73" s="12">
        <v>1020</v>
      </c>
      <c r="D73" s="13">
        <f t="shared" si="5"/>
        <v>3.57000000000005</v>
      </c>
      <c r="E73" s="13">
        <v>15.24</v>
      </c>
      <c r="F73" s="13">
        <v>0.34</v>
      </c>
      <c r="G73" s="13">
        <v>6.05</v>
      </c>
      <c r="H73" s="13">
        <v>4.18</v>
      </c>
      <c r="I73" s="13">
        <f t="shared" si="6"/>
        <v>52.568250000000745</v>
      </c>
      <c r="J73" s="13">
        <f t="shared" si="7"/>
        <v>4.3732500000000609</v>
      </c>
      <c r="K73" s="13">
        <f t="shared" si="8"/>
        <v>19.474350000000275</v>
      </c>
      <c r="L73" s="13">
        <f t="shared" si="9"/>
        <v>14.958300000000207</v>
      </c>
      <c r="M73" s="13"/>
    </row>
    <row r="74" spans="1:13" x14ac:dyDescent="0.3">
      <c r="A74" s="14">
        <v>60</v>
      </c>
      <c r="B74" s="14">
        <v>2.42</v>
      </c>
      <c r="C74" s="15">
        <v>1040</v>
      </c>
      <c r="D74" s="16">
        <f t="shared" si="5"/>
        <v>20</v>
      </c>
      <c r="E74" s="16">
        <v>13.99</v>
      </c>
      <c r="F74" s="16">
        <v>5.83</v>
      </c>
      <c r="G74" s="16">
        <v>4.08</v>
      </c>
      <c r="H74" s="16">
        <v>4.26</v>
      </c>
      <c r="I74" s="16">
        <f t="shared" si="6"/>
        <v>292.3</v>
      </c>
      <c r="J74" s="16">
        <f t="shared" si="7"/>
        <v>61.7</v>
      </c>
      <c r="K74" s="16">
        <f t="shared" si="8"/>
        <v>101.29999999999998</v>
      </c>
      <c r="L74" s="16">
        <f t="shared" si="9"/>
        <v>84.399999999999991</v>
      </c>
      <c r="M74" s="16"/>
    </row>
    <row r="75" spans="1:13" x14ac:dyDescent="0.3">
      <c r="A75" s="11">
        <v>61</v>
      </c>
      <c r="B75" s="11">
        <v>2.2000000000000002</v>
      </c>
      <c r="C75" s="12">
        <v>1060</v>
      </c>
      <c r="D75" s="13">
        <f t="shared" si="5"/>
        <v>20</v>
      </c>
      <c r="E75" s="13">
        <v>13.61</v>
      </c>
      <c r="F75" s="13">
        <v>3.11</v>
      </c>
      <c r="G75" s="13">
        <v>4.09</v>
      </c>
      <c r="H75" s="13">
        <v>4.01</v>
      </c>
      <c r="I75" s="13">
        <f t="shared" si="6"/>
        <v>276</v>
      </c>
      <c r="J75" s="13">
        <f t="shared" si="7"/>
        <v>89.399999999999991</v>
      </c>
      <c r="K75" s="13">
        <f t="shared" si="8"/>
        <v>81.7</v>
      </c>
      <c r="L75" s="13">
        <f t="shared" si="9"/>
        <v>82.699999999999989</v>
      </c>
      <c r="M75" s="13"/>
    </row>
    <row r="76" spans="1:13" x14ac:dyDescent="0.3">
      <c r="A76" s="14">
        <v>62</v>
      </c>
      <c r="B76" s="14">
        <v>1.05</v>
      </c>
      <c r="C76" s="15">
        <v>1080</v>
      </c>
      <c r="D76" s="16">
        <f t="shared" si="5"/>
        <v>20</v>
      </c>
      <c r="E76" s="16">
        <v>14.07</v>
      </c>
      <c r="F76" s="16">
        <v>2.2999999999999998</v>
      </c>
      <c r="G76" s="16">
        <v>4.16</v>
      </c>
      <c r="H76" s="16">
        <v>3.99</v>
      </c>
      <c r="I76" s="16">
        <f t="shared" si="6"/>
        <v>276.8</v>
      </c>
      <c r="J76" s="16">
        <f t="shared" si="7"/>
        <v>54.1</v>
      </c>
      <c r="K76" s="16">
        <f t="shared" si="8"/>
        <v>82.5</v>
      </c>
      <c r="L76" s="16">
        <f t="shared" si="9"/>
        <v>80</v>
      </c>
      <c r="M76" s="16"/>
    </row>
    <row r="77" spans="1:13" x14ac:dyDescent="0.3">
      <c r="A77" s="11">
        <v>63</v>
      </c>
      <c r="B77" s="11">
        <v>1.24</v>
      </c>
      <c r="C77" s="12">
        <v>1100</v>
      </c>
      <c r="D77" s="13">
        <f t="shared" si="5"/>
        <v>20</v>
      </c>
      <c r="E77" s="13">
        <v>13.45</v>
      </c>
      <c r="F77" s="13">
        <v>2.62</v>
      </c>
      <c r="G77" s="13">
        <v>4.79</v>
      </c>
      <c r="H77" s="13">
        <v>4.2300000000000004</v>
      </c>
      <c r="I77" s="13">
        <f t="shared" si="6"/>
        <v>275.2</v>
      </c>
      <c r="J77" s="13">
        <f t="shared" si="7"/>
        <v>49.2</v>
      </c>
      <c r="K77" s="13">
        <f t="shared" si="8"/>
        <v>89.5</v>
      </c>
      <c r="L77" s="13">
        <f t="shared" si="9"/>
        <v>82.2</v>
      </c>
      <c r="M77" s="13"/>
    </row>
    <row r="78" spans="1:13" x14ac:dyDescent="0.3">
      <c r="A78" s="14">
        <v>64</v>
      </c>
      <c r="B78" s="14">
        <v>0.9</v>
      </c>
      <c r="C78" s="15">
        <v>1120</v>
      </c>
      <c r="D78" s="16">
        <f t="shared" si="5"/>
        <v>20</v>
      </c>
      <c r="E78" s="16">
        <v>11.76</v>
      </c>
      <c r="F78" s="16">
        <v>2.14</v>
      </c>
      <c r="G78" s="16">
        <v>3.74</v>
      </c>
      <c r="H78" s="16">
        <v>3.77</v>
      </c>
      <c r="I78" s="16">
        <f t="shared" si="6"/>
        <v>252.10000000000002</v>
      </c>
      <c r="J78" s="16">
        <f t="shared" si="7"/>
        <v>47.599999999999994</v>
      </c>
      <c r="K78" s="16">
        <f t="shared" si="8"/>
        <v>85.300000000000011</v>
      </c>
      <c r="L78" s="16">
        <f t="shared" si="9"/>
        <v>80</v>
      </c>
      <c r="M78" s="16"/>
    </row>
    <row r="79" spans="1:13" x14ac:dyDescent="0.3">
      <c r="A79" s="11">
        <v>65</v>
      </c>
      <c r="B79" s="11">
        <v>1.05</v>
      </c>
      <c r="C79" s="12">
        <v>1140</v>
      </c>
      <c r="D79" s="13">
        <f t="shared" si="5"/>
        <v>20</v>
      </c>
      <c r="E79" s="13">
        <v>14.3</v>
      </c>
      <c r="F79" s="13">
        <v>1.1200000000000001</v>
      </c>
      <c r="G79" s="13">
        <v>5.58</v>
      </c>
      <c r="H79" s="13">
        <v>3.96</v>
      </c>
      <c r="I79" s="13">
        <f t="shared" si="6"/>
        <v>260.60000000000002</v>
      </c>
      <c r="J79" s="13">
        <f t="shared" si="7"/>
        <v>32.6</v>
      </c>
      <c r="K79" s="13">
        <f t="shared" si="8"/>
        <v>93.2</v>
      </c>
      <c r="L79" s="13">
        <f t="shared" si="9"/>
        <v>77.300000000000011</v>
      </c>
      <c r="M79" s="13"/>
    </row>
    <row r="80" spans="1:13" x14ac:dyDescent="0.3">
      <c r="A80" s="14">
        <v>66</v>
      </c>
      <c r="B80" s="14">
        <v>0.92</v>
      </c>
      <c r="C80" s="15">
        <v>1160</v>
      </c>
      <c r="D80" s="16">
        <f t="shared" ref="D80:D111" si="10">C80-C79</f>
        <v>20</v>
      </c>
      <c r="E80" s="16">
        <v>15.86</v>
      </c>
      <c r="F80" s="16">
        <v>1.46</v>
      </c>
      <c r="G80" s="16">
        <v>6.45</v>
      </c>
      <c r="H80" s="16">
        <v>4.0999999999999996</v>
      </c>
      <c r="I80" s="16">
        <f t="shared" ref="I80:I91" si="11">(E79+E80)/2*D80</f>
        <v>301.60000000000002</v>
      </c>
      <c r="J80" s="16">
        <f t="shared" ref="J80:J91" si="12">(F79+F80)/2*D80</f>
        <v>25.8</v>
      </c>
      <c r="K80" s="16">
        <f t="shared" ref="K80:K91" si="13">(G79+G80)/2*D80</f>
        <v>120.30000000000001</v>
      </c>
      <c r="L80" s="16">
        <f t="shared" ref="L80:L91" si="14">(H79+H80)/2*D80</f>
        <v>80.599999999999994</v>
      </c>
      <c r="M80" s="16"/>
    </row>
    <row r="81" spans="1:13" x14ac:dyDescent="0.3">
      <c r="A81" s="11">
        <v>67</v>
      </c>
      <c r="B81" s="11" t="s">
        <v>44</v>
      </c>
      <c r="C81" s="12">
        <v>1167.1400000000001</v>
      </c>
      <c r="D81" s="13">
        <f t="shared" si="10"/>
        <v>7.1400000000001</v>
      </c>
      <c r="E81" s="13">
        <v>15.05</v>
      </c>
      <c r="F81" s="13">
        <v>1.34</v>
      </c>
      <c r="G81" s="13">
        <v>4.8600000000000003</v>
      </c>
      <c r="H81" s="13">
        <v>3.83</v>
      </c>
      <c r="I81" s="13">
        <f t="shared" si="11"/>
        <v>110.34870000000154</v>
      </c>
      <c r="J81" s="13">
        <f t="shared" si="12"/>
        <v>9.996000000000139</v>
      </c>
      <c r="K81" s="13">
        <f t="shared" si="13"/>
        <v>40.376700000000568</v>
      </c>
      <c r="L81" s="13">
        <f t="shared" si="14"/>
        <v>28.310100000000396</v>
      </c>
      <c r="M81" s="13"/>
    </row>
    <row r="82" spans="1:13" x14ac:dyDescent="0.3">
      <c r="A82" s="14">
        <v>68</v>
      </c>
      <c r="B82" s="14">
        <v>2.52</v>
      </c>
      <c r="C82" s="15">
        <v>1180</v>
      </c>
      <c r="D82" s="16">
        <f t="shared" si="10"/>
        <v>12.8599999999999</v>
      </c>
      <c r="E82" s="16">
        <v>15.37</v>
      </c>
      <c r="F82" s="16">
        <v>6.09</v>
      </c>
      <c r="G82" s="16">
        <v>4.0999999999999996</v>
      </c>
      <c r="H82" s="16">
        <v>6.04</v>
      </c>
      <c r="I82" s="16">
        <f t="shared" si="11"/>
        <v>195.60059999999848</v>
      </c>
      <c r="J82" s="16">
        <f t="shared" si="12"/>
        <v>47.774899999999626</v>
      </c>
      <c r="K82" s="16">
        <f t="shared" si="13"/>
        <v>57.612799999999559</v>
      </c>
      <c r="L82" s="16">
        <f t="shared" si="14"/>
        <v>63.464099999999512</v>
      </c>
      <c r="M82" s="16"/>
    </row>
    <row r="83" spans="1:13" x14ac:dyDescent="0.3">
      <c r="A83" s="11">
        <v>69</v>
      </c>
      <c r="B83" s="11">
        <v>2.2799999999999998</v>
      </c>
      <c r="C83" s="12">
        <v>1200</v>
      </c>
      <c r="D83" s="13">
        <f t="shared" si="10"/>
        <v>20</v>
      </c>
      <c r="E83" s="13">
        <v>13.31</v>
      </c>
      <c r="F83" s="13">
        <v>4.29</v>
      </c>
      <c r="G83" s="13">
        <v>4.2</v>
      </c>
      <c r="H83" s="13">
        <v>3.34</v>
      </c>
      <c r="I83" s="13">
        <f t="shared" si="11"/>
        <v>286.8</v>
      </c>
      <c r="J83" s="13">
        <f t="shared" si="12"/>
        <v>103.79999999999998</v>
      </c>
      <c r="K83" s="13">
        <f t="shared" si="13"/>
        <v>83</v>
      </c>
      <c r="L83" s="13">
        <f t="shared" si="14"/>
        <v>93.799999999999983</v>
      </c>
      <c r="M83" s="13"/>
    </row>
    <row r="84" spans="1:13" x14ac:dyDescent="0.3">
      <c r="A84" s="14">
        <v>70</v>
      </c>
      <c r="B84" s="14">
        <v>2.15</v>
      </c>
      <c r="C84" s="15">
        <v>1220</v>
      </c>
      <c r="D84" s="16">
        <f t="shared" si="10"/>
        <v>20</v>
      </c>
      <c r="E84" s="16">
        <v>13.65</v>
      </c>
      <c r="F84" s="16">
        <v>3.11</v>
      </c>
      <c r="G84" s="16">
        <v>3.68</v>
      </c>
      <c r="H84" s="16">
        <v>4.9800000000000004</v>
      </c>
      <c r="I84" s="16">
        <f t="shared" si="11"/>
        <v>269.60000000000002</v>
      </c>
      <c r="J84" s="16">
        <f t="shared" si="12"/>
        <v>74</v>
      </c>
      <c r="K84" s="16">
        <f t="shared" si="13"/>
        <v>78.800000000000011</v>
      </c>
      <c r="L84" s="16">
        <f t="shared" si="14"/>
        <v>83.2</v>
      </c>
      <c r="M84" s="16"/>
    </row>
    <row r="85" spans="1:13" x14ac:dyDescent="0.3">
      <c r="A85" s="11">
        <v>71</v>
      </c>
      <c r="B85" s="11">
        <v>0.88</v>
      </c>
      <c r="C85" s="12">
        <v>1240</v>
      </c>
      <c r="D85" s="13">
        <f t="shared" si="10"/>
        <v>20</v>
      </c>
      <c r="E85" s="13">
        <v>13.36</v>
      </c>
      <c r="F85" s="13">
        <v>0.38</v>
      </c>
      <c r="G85" s="13">
        <v>3.6</v>
      </c>
      <c r="H85" s="13">
        <v>3.96</v>
      </c>
      <c r="I85" s="13">
        <f t="shared" si="11"/>
        <v>270.09999999999997</v>
      </c>
      <c r="J85" s="13">
        <f t="shared" si="12"/>
        <v>34.9</v>
      </c>
      <c r="K85" s="13">
        <f t="shared" si="13"/>
        <v>72.8</v>
      </c>
      <c r="L85" s="13">
        <f t="shared" si="14"/>
        <v>89.4</v>
      </c>
      <c r="M85" s="13"/>
    </row>
    <row r="86" spans="1:13" x14ac:dyDescent="0.3">
      <c r="A86" s="14">
        <v>72</v>
      </c>
      <c r="B86" s="14">
        <v>0.63</v>
      </c>
      <c r="C86" s="15">
        <v>1260</v>
      </c>
      <c r="D86" s="16">
        <f t="shared" si="10"/>
        <v>20</v>
      </c>
      <c r="E86" s="16">
        <v>13.52</v>
      </c>
      <c r="F86" s="16">
        <v>0.43</v>
      </c>
      <c r="G86" s="16">
        <v>3.56</v>
      </c>
      <c r="H86" s="16">
        <v>4.6100000000000003</v>
      </c>
      <c r="I86" s="16">
        <f t="shared" si="11"/>
        <v>268.8</v>
      </c>
      <c r="J86" s="16">
        <f t="shared" si="12"/>
        <v>8.1000000000000014</v>
      </c>
      <c r="K86" s="16">
        <f t="shared" si="13"/>
        <v>71.599999999999994</v>
      </c>
      <c r="L86" s="16">
        <f t="shared" si="14"/>
        <v>85.7</v>
      </c>
      <c r="M86" s="16"/>
    </row>
    <row r="87" spans="1:13" x14ac:dyDescent="0.3">
      <c r="A87" s="11">
        <v>73</v>
      </c>
      <c r="B87" s="11">
        <v>0.68</v>
      </c>
      <c r="C87" s="12">
        <v>1280</v>
      </c>
      <c r="D87" s="13">
        <f t="shared" si="10"/>
        <v>20</v>
      </c>
      <c r="E87" s="13">
        <v>13.49</v>
      </c>
      <c r="F87" s="13">
        <v>2.12</v>
      </c>
      <c r="G87" s="13">
        <v>3.71</v>
      </c>
      <c r="H87" s="13">
        <v>4.96</v>
      </c>
      <c r="I87" s="13">
        <f t="shared" si="11"/>
        <v>270.09999999999997</v>
      </c>
      <c r="J87" s="13">
        <f t="shared" si="12"/>
        <v>25.500000000000004</v>
      </c>
      <c r="K87" s="13">
        <f t="shared" si="13"/>
        <v>72.699999999999989</v>
      </c>
      <c r="L87" s="13">
        <f t="shared" si="14"/>
        <v>95.7</v>
      </c>
      <c r="M87" s="13"/>
    </row>
    <row r="88" spans="1:13" x14ac:dyDescent="0.3">
      <c r="A88" s="14">
        <v>74</v>
      </c>
      <c r="B88" s="14">
        <v>0.77</v>
      </c>
      <c r="C88" s="15">
        <v>1300</v>
      </c>
      <c r="D88" s="16">
        <f t="shared" si="10"/>
        <v>20</v>
      </c>
      <c r="E88" s="16">
        <v>13.7</v>
      </c>
      <c r="F88" s="16">
        <v>1</v>
      </c>
      <c r="G88" s="16">
        <v>5.1100000000000003</v>
      </c>
      <c r="H88" s="16">
        <v>3.71</v>
      </c>
      <c r="I88" s="16">
        <f t="shared" si="11"/>
        <v>271.89999999999998</v>
      </c>
      <c r="J88" s="16">
        <f t="shared" si="12"/>
        <v>31.200000000000003</v>
      </c>
      <c r="K88" s="16">
        <f t="shared" si="13"/>
        <v>88.2</v>
      </c>
      <c r="L88" s="16">
        <f t="shared" si="14"/>
        <v>86.7</v>
      </c>
      <c r="M88" s="16"/>
    </row>
    <row r="89" spans="1:13" x14ac:dyDescent="0.3">
      <c r="A89" s="11">
        <v>75</v>
      </c>
      <c r="B89" s="11" t="s">
        <v>45</v>
      </c>
      <c r="C89" s="12">
        <v>1310.77</v>
      </c>
      <c r="D89" s="13">
        <f t="shared" si="10"/>
        <v>10.769999999999982</v>
      </c>
      <c r="E89" s="13">
        <v>16.53</v>
      </c>
      <c r="F89" s="13">
        <v>1.22</v>
      </c>
      <c r="G89" s="13">
        <v>5.48</v>
      </c>
      <c r="H89" s="13">
        <v>5.33</v>
      </c>
      <c r="I89" s="13">
        <f t="shared" si="11"/>
        <v>162.78854999999973</v>
      </c>
      <c r="J89" s="13">
        <f t="shared" si="12"/>
        <v>11.954699999999978</v>
      </c>
      <c r="K89" s="13">
        <f t="shared" si="13"/>
        <v>57.027149999999899</v>
      </c>
      <c r="L89" s="13">
        <f t="shared" si="14"/>
        <v>48.680399999999914</v>
      </c>
      <c r="M89" s="13"/>
    </row>
    <row r="90" spans="1:13" x14ac:dyDescent="0.3">
      <c r="A90" s="14">
        <v>76</v>
      </c>
      <c r="B90" s="14">
        <v>0.75</v>
      </c>
      <c r="C90" s="15">
        <v>1320</v>
      </c>
      <c r="D90" s="16">
        <f t="shared" si="10"/>
        <v>9.2300000000000182</v>
      </c>
      <c r="E90" s="16">
        <v>16.59</v>
      </c>
      <c r="F90" s="16">
        <v>1.97</v>
      </c>
      <c r="G90" s="16">
        <v>5.24</v>
      </c>
      <c r="H90" s="16">
        <v>5.04</v>
      </c>
      <c r="I90" s="16">
        <f t="shared" si="11"/>
        <v>152.84880000000032</v>
      </c>
      <c r="J90" s="16">
        <f t="shared" si="12"/>
        <v>14.721850000000028</v>
      </c>
      <c r="K90" s="16">
        <f t="shared" si="13"/>
        <v>49.472800000000099</v>
      </c>
      <c r="L90" s="16">
        <f t="shared" si="14"/>
        <v>47.857550000000096</v>
      </c>
      <c r="M90" s="16"/>
    </row>
    <row r="91" spans="1:13" x14ac:dyDescent="0.3">
      <c r="A91" s="11">
        <v>77</v>
      </c>
      <c r="B91" s="11">
        <v>0.85</v>
      </c>
      <c r="C91" s="12">
        <v>1340</v>
      </c>
      <c r="D91" s="13">
        <f t="shared" si="10"/>
        <v>20</v>
      </c>
      <c r="E91" s="13">
        <v>16.98</v>
      </c>
      <c r="F91" s="13">
        <v>0.5</v>
      </c>
      <c r="G91" s="13">
        <v>5.96</v>
      </c>
      <c r="H91" s="13">
        <v>4.75</v>
      </c>
      <c r="I91" s="13">
        <f t="shared" si="11"/>
        <v>335.7</v>
      </c>
      <c r="J91" s="13">
        <f t="shared" si="12"/>
        <v>24.699999999999996</v>
      </c>
      <c r="K91" s="13">
        <f t="shared" si="13"/>
        <v>112</v>
      </c>
      <c r="L91" s="13">
        <f t="shared" si="14"/>
        <v>97.899999999999991</v>
      </c>
      <c r="M91" s="13"/>
    </row>
    <row r="92" spans="1:13" x14ac:dyDescent="0.3">
      <c r="A92" s="14"/>
      <c r="B92" s="14"/>
      <c r="C92" s="14"/>
      <c r="D92" s="16">
        <f>SUM(D15:D91)</f>
        <v>1300</v>
      </c>
      <c r="E92" s="16"/>
      <c r="F92" s="16"/>
      <c r="G92" s="16"/>
      <c r="H92" s="16"/>
      <c r="I92" s="16">
        <f>SUM(I15:I91)</f>
        <v>18885.676899999999</v>
      </c>
      <c r="J92" s="16">
        <f>SUM(J15:J91)</f>
        <v>3354.434099999999</v>
      </c>
      <c r="K92" s="16">
        <f>SUM(K15:K91)</f>
        <v>6176.6224000000002</v>
      </c>
      <c r="L92" s="16">
        <f>SUM(L15:L91)</f>
        <v>6096.4771999999975</v>
      </c>
      <c r="M92" s="16"/>
    </row>
    <row r="93" spans="1:13" x14ac:dyDescent="0.3">
      <c r="A93" s="7"/>
      <c r="B93" s="7"/>
      <c r="C93" s="7"/>
      <c r="D93" s="17"/>
      <c r="E93" s="17"/>
      <c r="F93" s="17"/>
      <c r="G93" s="17"/>
      <c r="H93" s="17"/>
      <c r="I93" s="17"/>
      <c r="J93" s="17"/>
      <c r="K93" s="17"/>
      <c r="L93" s="17"/>
      <c r="M93" s="17"/>
    </row>
    <row r="94" spans="1:13" x14ac:dyDescent="0.3">
      <c r="A94" s="6" t="str">
        <f>Ten_DV_1</f>
        <v>Tên đơn vị 1</v>
      </c>
      <c r="B94" s="6"/>
      <c r="C94" s="6"/>
      <c r="D94" s="6"/>
      <c r="E94" s="6" t="str">
        <f>Ten_DV_2</f>
        <v>Tên đơn vị 2</v>
      </c>
      <c r="F94" s="6"/>
      <c r="G94" s="6"/>
      <c r="H94" s="6"/>
      <c r="I94" s="6"/>
      <c r="J94" s="6" t="str">
        <f>Ten_DV_3</f>
        <v>Tên đơn vị 3</v>
      </c>
      <c r="K94" s="6"/>
      <c r="L94" s="6"/>
      <c r="M94" s="6"/>
    </row>
    <row r="95" spans="1:13" x14ac:dyDescent="0.3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13" x14ac:dyDescent="0.3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x14ac:dyDescent="0.3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x14ac:dyDescent="0.3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x14ac:dyDescent="0.3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x14ac:dyDescent="0.3">
      <c r="A100" s="6" t="str">
        <f>Ten_Nguoi_1</f>
        <v>Tên người ký 1</v>
      </c>
      <c r="B100" s="6"/>
      <c r="C100" s="6"/>
      <c r="D100" s="6"/>
      <c r="E100" s="6" t="str">
        <f>Ten_Nguoi_2</f>
        <v>Tên người ký 2</v>
      </c>
      <c r="F100" s="6"/>
      <c r="G100" s="6"/>
      <c r="H100" s="6"/>
      <c r="I100" s="6"/>
      <c r="J100" s="6" t="str">
        <f>Ten_Nguoi_3</f>
        <v>Tên người ký 3</v>
      </c>
      <c r="K100" s="6"/>
      <c r="L100" s="6"/>
      <c r="M100" s="6"/>
    </row>
  </sheetData>
  <mergeCells count="10">
    <mergeCell ref="A100:D100"/>
    <mergeCell ref="E94:I94"/>
    <mergeCell ref="E100:I100"/>
    <mergeCell ref="J94:M94"/>
    <mergeCell ref="J100:M100"/>
    <mergeCell ref="A1:M1"/>
    <mergeCell ref="A2:M2"/>
    <mergeCell ref="A3:M3"/>
    <mergeCell ref="A5:M5"/>
    <mergeCell ref="A94:D94"/>
  </mergeCells>
  <pageMargins left="0.75" right="0.75" top="0.75" bottom="0.5" header="0.5" footer="0.75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15</vt:i4>
      </vt:variant>
    </vt:vector>
  </HeadingPairs>
  <TitlesOfParts>
    <vt:vector size="21" baseType="lpstr">
      <vt:lpstr>Thong tin</vt:lpstr>
      <vt:lpstr>Bang doc</vt:lpstr>
      <vt:lpstr>Sheet2</vt:lpstr>
      <vt:lpstr>Bang doc (2)</vt:lpstr>
      <vt:lpstr>Bang ngang</vt:lpstr>
      <vt:lpstr>Bang khoi luong</vt:lpstr>
      <vt:lpstr>'Bang doc'!Print_Titles</vt:lpstr>
      <vt:lpstr>'Bang doc (2)'!Print_Titles</vt:lpstr>
      <vt:lpstr>'Bang khoi luong'!Print_Titles</vt:lpstr>
      <vt:lpstr>'Bang ngang'!Print_Titles</vt:lpstr>
      <vt:lpstr>Ten_CDT</vt:lpstr>
      <vt:lpstr>Ten_du_an</vt:lpstr>
      <vt:lpstr>Ten_DV_1</vt:lpstr>
      <vt:lpstr>Ten_DV_2</vt:lpstr>
      <vt:lpstr>Ten_DV_3</vt:lpstr>
      <vt:lpstr>Ten_goi_thau</vt:lpstr>
      <vt:lpstr>Ten_Nguoi_1</vt:lpstr>
      <vt:lpstr>Ten_Nguoi_2</vt:lpstr>
      <vt:lpstr>Ten_Nguoi_3</vt:lpstr>
      <vt:lpstr>Ten_nha_thau</vt:lpstr>
      <vt:lpstr>Ten_TVGS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HienPr</dc:creator>
  <cp:lastModifiedBy>Nguyen HienPr</cp:lastModifiedBy>
  <dcterms:created xsi:type="dcterms:W3CDTF">2023-08-04T03:06:09Z</dcterms:created>
  <dcterms:modified xsi:type="dcterms:W3CDTF">2023-08-04T05:54:54Z</dcterms:modified>
</cp:coreProperties>
</file>