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Trinh\BCC 2019\"/>
    </mc:Choice>
  </mc:AlternateContent>
  <xr:revisionPtr revIDLastSave="0" documentId="13_ncr:1_{3E40BB55-3606-48A5-90B8-D402F6394D04}" xr6:coauthVersionLast="40" xr6:coauthVersionMax="40" xr10:uidLastSave="{00000000-0000-0000-0000-000000000000}"/>
  <bookViews>
    <workbookView xWindow="-108" yWindow="-108" windowWidth="23256" windowHeight="12576" activeTab="1" xr2:uid="{00000000-000D-0000-FFFF-FFFF00000000}"/>
  </bookViews>
  <sheets>
    <sheet name="Thang 4" sheetId="2" r:id="rId1"/>
    <sheet name="Sheet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N9" i="3" l="1"/>
  <c r="BO10" i="3" l="1"/>
  <c r="BO9" i="3"/>
  <c r="BN10" i="3"/>
  <c r="D7" i="3"/>
  <c r="BT10" i="3"/>
  <c r="BS10" i="3"/>
  <c r="BR10" i="3"/>
  <c r="BM10" i="3"/>
  <c r="BT9" i="3"/>
  <c r="BS9" i="3"/>
  <c r="BR9" i="3"/>
  <c r="BM9" i="3"/>
  <c r="D6" i="3"/>
  <c r="F6" i="3" s="1"/>
  <c r="BU10" i="3" l="1"/>
  <c r="BU9" i="3"/>
  <c r="H6" i="3"/>
  <c r="F7" i="3"/>
  <c r="AL9" i="2"/>
  <c r="AK9" i="2"/>
  <c r="AJ9" i="2"/>
  <c r="AJ8" i="2"/>
  <c r="AL8" i="2"/>
  <c r="AK8" i="2"/>
  <c r="H7" i="3" l="1"/>
  <c r="J6" i="3"/>
  <c r="F6" i="2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E6" i="2"/>
  <c r="D6" i="2"/>
  <c r="L6" i="3" l="1"/>
  <c r="J7" i="3"/>
  <c r="AH6" i="2"/>
  <c r="AH7" i="2" s="1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N6" i="3" l="1"/>
  <c r="L7" i="3"/>
  <c r="AI8" i="2"/>
  <c r="AM8" i="2" s="1"/>
  <c r="AI9" i="2"/>
  <c r="AM9" i="2" s="1"/>
  <c r="N7" i="3" l="1"/>
  <c r="P6" i="3"/>
  <c r="P7" i="3" l="1"/>
  <c r="R6" i="3"/>
  <c r="T6" i="3" l="1"/>
  <c r="R7" i="3"/>
  <c r="V6" i="3" l="1"/>
  <c r="T7" i="3"/>
  <c r="X6" i="3" l="1"/>
  <c r="V7" i="3"/>
  <c r="Z6" i="3" l="1"/>
  <c r="X7" i="3"/>
  <c r="AB6" i="3" l="1"/>
  <c r="Z7" i="3"/>
  <c r="AD6" i="3" l="1"/>
  <c r="AB7" i="3"/>
  <c r="AD7" i="3" l="1"/>
  <c r="AF6" i="3"/>
  <c r="AF7" i="3" l="1"/>
  <c r="AH6" i="3"/>
  <c r="AJ6" i="3" l="1"/>
  <c r="AH7" i="3"/>
  <c r="AL6" i="3" l="1"/>
  <c r="AJ7" i="3"/>
  <c r="AN6" i="3" l="1"/>
  <c r="AL7" i="3"/>
  <c r="AN7" i="3" l="1"/>
  <c r="AP6" i="3"/>
  <c r="AR6" i="3" l="1"/>
  <c r="AP7" i="3"/>
  <c r="AT6" i="3" l="1"/>
  <c r="AR7" i="3"/>
  <c r="AV6" i="3" l="1"/>
  <c r="AT7" i="3"/>
  <c r="AV7" i="3" l="1"/>
  <c r="AX6" i="3"/>
  <c r="AX7" i="3" l="1"/>
  <c r="AZ6" i="3"/>
  <c r="BB6" i="3" l="1"/>
  <c r="AZ7" i="3"/>
  <c r="BD6" i="3" l="1"/>
  <c r="BB7" i="3"/>
  <c r="BD7" i="3" l="1"/>
  <c r="BF6" i="3"/>
  <c r="BH6" i="3" l="1"/>
  <c r="BF7" i="3"/>
  <c r="BJ6" i="3" l="1"/>
  <c r="BH7" i="3"/>
  <c r="BL6" i="3" l="1"/>
  <c r="BL7" i="3" s="1"/>
  <c r="BJ7" i="3"/>
</calcChain>
</file>

<file path=xl/sharedStrings.xml><?xml version="1.0" encoding="utf-8"?>
<sst xmlns="http://schemas.openxmlformats.org/spreadsheetml/2006/main" count="163" uniqueCount="36">
  <si>
    <t>Level 5, Silver Sea Tower, 47 Ba Cu street, Ward 1, Vung Tau City, Vietnam</t>
  </si>
  <si>
    <t>GN&amp;CO</t>
  </si>
  <si>
    <t>Smart Engineering &amp; Contruction</t>
  </si>
  <si>
    <t>NV001</t>
  </si>
  <si>
    <t>NV002</t>
  </si>
  <si>
    <t>Nguyễn Văn Trịnh</t>
  </si>
  <si>
    <t>Nghỉ lễ</t>
  </si>
  <si>
    <t>Nghỉ 
có phép</t>
  </si>
  <si>
    <t>Nghỉ 
không phép</t>
  </si>
  <si>
    <t>OFF</t>
  </si>
  <si>
    <t>Nghỉ Phép</t>
  </si>
  <si>
    <t>Ngày Nghỉ Tuần</t>
  </si>
  <si>
    <t>Ngày Nghỉ Lễ</t>
  </si>
  <si>
    <t>Tổng 
giờ công</t>
  </si>
  <si>
    <t>Tổng số 
giờ công tính lương</t>
  </si>
  <si>
    <t>BẢNG CHẤM CÔNG</t>
  </si>
  <si>
    <t>Tháng</t>
  </si>
  <si>
    <t>STT</t>
  </si>
  <si>
    <t>Họ và tên</t>
  </si>
  <si>
    <t>Ghi chú</t>
  </si>
  <si>
    <t>P</t>
  </si>
  <si>
    <t>L</t>
  </si>
  <si>
    <t>KP</t>
  </si>
  <si>
    <t>Nghỉ Không Phép</t>
  </si>
  <si>
    <t>Mã
 nhân viên</t>
  </si>
  <si>
    <t>Giờ nghỉ</t>
  </si>
  <si>
    <t>Nguyễn Duy Đông</t>
  </si>
  <si>
    <t>Ngày trong tháng : 04/2019</t>
  </si>
  <si>
    <t>N</t>
  </si>
  <si>
    <t>BT</t>
  </si>
  <si>
    <t>TC</t>
  </si>
  <si>
    <t>Số
giờ công</t>
  </si>
  <si>
    <t>Tổng số giờ
tăng ca</t>
  </si>
  <si>
    <t>Số giờ
tăng ca ngày thường</t>
  </si>
  <si>
    <t>Số giờ
tăng ca ngày Chủ Nhật</t>
  </si>
  <si>
    <t>Số giờ
tăng ca ngày Lễ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</si>
</sst>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"/>
  </numFmts>
  <fonts count="14" x14ac:knownFonts="1">
    <font>
      <sz val="11"/>
      <color theme="1"/>
      <name val="Calibri"/>
      <family val="2"/>
      <scheme val="minor"/>
    </font>
    <font>
      <b/>
      <sz val="20"/>
      <color rgb="FF002060"/>
      <name val="Tahoma"/>
      <family val="2"/>
    </font>
    <font>
      <b/>
      <i/>
      <sz val="12"/>
      <color rgb="FF002060"/>
      <name val="Tahoma"/>
      <family val="2"/>
    </font>
    <font>
      <u/>
      <sz val="11"/>
      <color indexed="12"/>
      <name val="Calibri"/>
      <family val="2"/>
    </font>
    <font>
      <i/>
      <sz val="9"/>
      <name val="Calibri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0" fillId="0" borderId="0" xfId="0" applyBorder="1"/>
    <xf numFmtId="0" fontId="5" fillId="0" borderId="0" xfId="0" applyFont="1" applyBorder="1" applyAlignment="1"/>
    <xf numFmtId="0" fontId="10" fillId="0" borderId="0" xfId="0" applyFont="1" applyBorder="1"/>
    <xf numFmtId="0" fontId="5" fillId="6" borderId="0" xfId="0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/>
    </xf>
    <xf numFmtId="164" fontId="9" fillId="3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4" fillId="0" borderId="7" xfId="1" applyFont="1" applyBorder="1" applyAlignment="1" applyProtection="1">
      <alignment horizontal="center" vertical="center" wrapText="1"/>
    </xf>
    <xf numFmtId="0" fontId="0" fillId="0" borderId="9" xfId="0" applyBorder="1" applyAlignment="1">
      <alignment horizont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/>
    </xf>
    <xf numFmtId="164" fontId="13" fillId="3" borderId="1" xfId="0" applyNumberFormat="1" applyFont="1" applyFill="1" applyBorder="1" applyAlignment="1">
      <alignment vertical="center"/>
    </xf>
    <xf numFmtId="164" fontId="13" fillId="3" borderId="1" xfId="0" applyNumberFormat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4" fillId="0" borderId="1" xfId="1" applyFont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/>
    </xf>
    <xf numFmtId="165" fontId="5" fillId="3" borderId="6" xfId="0" applyNumberFormat="1" applyFont="1" applyFill="1" applyBorder="1" applyAlignment="1">
      <alignment horizontal="center"/>
    </xf>
    <xf numFmtId="164" fontId="9" fillId="3" borderId="2" xfId="0" applyNumberFormat="1" applyFont="1" applyFill="1" applyBorder="1" applyAlignment="1">
      <alignment horizontal="center"/>
    </xf>
    <xf numFmtId="164" fontId="9" fillId="3" borderId="6" xfId="0" applyNumberFormat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4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1"/>
  <sheetViews>
    <sheetView zoomScaleNormal="100" workbookViewId="0">
      <selection activeCell="E11" sqref="A1:XFD1048576"/>
    </sheetView>
  </sheetViews>
  <sheetFormatPr defaultRowHeight="14.4" x14ac:dyDescent="0.3"/>
  <cols>
    <col min="1" max="1" width="5.77734375" customWidth="1"/>
    <col min="2" max="2" width="8.77734375" customWidth="1"/>
    <col min="3" max="3" width="23.5546875" customWidth="1"/>
    <col min="4" max="33" width="5.88671875" customWidth="1"/>
    <col min="34" max="34" width="5.88671875" hidden="1" customWidth="1"/>
    <col min="35" max="35" width="8.77734375" customWidth="1"/>
    <col min="36" max="36" width="10.88671875" customWidth="1"/>
    <col min="37" max="37" width="8.77734375" customWidth="1"/>
    <col min="38" max="38" width="7.5546875" customWidth="1"/>
    <col min="39" max="39" width="12.5546875" customWidth="1"/>
  </cols>
  <sheetData>
    <row r="1" spans="1:41" ht="24.6" x14ac:dyDescent="0.4">
      <c r="A1" s="46" t="s">
        <v>1</v>
      </c>
      <c r="B1" s="46"/>
      <c r="C1" s="46"/>
      <c r="D1" s="46"/>
      <c r="E1" s="46"/>
      <c r="F1" s="46"/>
      <c r="G1" s="59" t="s">
        <v>15</v>
      </c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1"/>
    </row>
    <row r="2" spans="1:41" ht="15" customHeight="1" x14ac:dyDescent="0.3">
      <c r="A2" s="47" t="s">
        <v>2</v>
      </c>
      <c r="B2" s="47"/>
      <c r="C2" s="47"/>
      <c r="D2" s="47"/>
      <c r="E2" s="47"/>
      <c r="F2" s="47"/>
      <c r="G2" s="62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4"/>
    </row>
    <row r="3" spans="1:41" ht="26.7" customHeight="1" x14ac:dyDescent="0.3">
      <c r="A3" s="48" t="s">
        <v>0</v>
      </c>
      <c r="B3" s="48"/>
      <c r="C3" s="48"/>
      <c r="D3" s="48"/>
      <c r="E3" s="48"/>
      <c r="F3" s="48"/>
      <c r="G3" s="62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4"/>
    </row>
    <row r="4" spans="1:41" ht="17.7" customHeight="1" x14ac:dyDescent="0.3">
      <c r="A4" s="52" t="s">
        <v>16</v>
      </c>
      <c r="B4" s="52"/>
      <c r="C4" s="53">
        <v>4</v>
      </c>
      <c r="D4" s="54"/>
      <c r="E4" s="54"/>
      <c r="F4" s="55"/>
      <c r="G4" s="65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7"/>
      <c r="AN4" s="4"/>
      <c r="AO4" s="4"/>
    </row>
    <row r="5" spans="1:41" ht="23.7" customHeight="1" x14ac:dyDescent="0.3">
      <c r="A5" s="49" t="s">
        <v>27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50" t="s">
        <v>13</v>
      </c>
      <c r="AJ5" s="37" t="s">
        <v>25</v>
      </c>
      <c r="AK5" s="38"/>
      <c r="AL5" s="39"/>
      <c r="AM5" s="43" t="s">
        <v>14</v>
      </c>
      <c r="AN5" s="5"/>
      <c r="AO5" s="5"/>
    </row>
    <row r="6" spans="1:41" ht="34.200000000000003" customHeight="1" x14ac:dyDescent="0.3">
      <c r="A6" s="56" t="s">
        <v>17</v>
      </c>
      <c r="B6" s="57" t="s">
        <v>24</v>
      </c>
      <c r="C6" s="58" t="s">
        <v>18</v>
      </c>
      <c r="D6" s="12">
        <f>DATE(2019,C4,1)</f>
        <v>43556</v>
      </c>
      <c r="E6" s="12">
        <f>D6+1</f>
        <v>43557</v>
      </c>
      <c r="F6" s="12">
        <f t="shared" ref="F6:AH6" si="0">E6+1</f>
        <v>43558</v>
      </c>
      <c r="G6" s="12">
        <f t="shared" si="0"/>
        <v>43559</v>
      </c>
      <c r="H6" s="12">
        <f t="shared" si="0"/>
        <v>43560</v>
      </c>
      <c r="I6" s="12">
        <f t="shared" si="0"/>
        <v>43561</v>
      </c>
      <c r="J6" s="12">
        <f t="shared" si="0"/>
        <v>43562</v>
      </c>
      <c r="K6" s="12">
        <f t="shared" si="0"/>
        <v>43563</v>
      </c>
      <c r="L6" s="12">
        <f t="shared" si="0"/>
        <v>43564</v>
      </c>
      <c r="M6" s="12">
        <f t="shared" si="0"/>
        <v>43565</v>
      </c>
      <c r="N6" s="12">
        <f t="shared" si="0"/>
        <v>43566</v>
      </c>
      <c r="O6" s="12">
        <f t="shared" si="0"/>
        <v>43567</v>
      </c>
      <c r="P6" s="12">
        <f t="shared" si="0"/>
        <v>43568</v>
      </c>
      <c r="Q6" s="12">
        <f t="shared" si="0"/>
        <v>43569</v>
      </c>
      <c r="R6" s="12">
        <f t="shared" si="0"/>
        <v>43570</v>
      </c>
      <c r="S6" s="12">
        <f t="shared" si="0"/>
        <v>43571</v>
      </c>
      <c r="T6" s="12">
        <f t="shared" si="0"/>
        <v>43572</v>
      </c>
      <c r="U6" s="12">
        <f t="shared" si="0"/>
        <v>43573</v>
      </c>
      <c r="V6" s="12">
        <f t="shared" si="0"/>
        <v>43574</v>
      </c>
      <c r="W6" s="12">
        <f t="shared" si="0"/>
        <v>43575</v>
      </c>
      <c r="X6" s="12">
        <f t="shared" si="0"/>
        <v>43576</v>
      </c>
      <c r="Y6" s="12">
        <f t="shared" si="0"/>
        <v>43577</v>
      </c>
      <c r="Z6" s="12">
        <f t="shared" si="0"/>
        <v>43578</v>
      </c>
      <c r="AA6" s="12">
        <f t="shared" si="0"/>
        <v>43579</v>
      </c>
      <c r="AB6" s="12">
        <f t="shared" si="0"/>
        <v>43580</v>
      </c>
      <c r="AC6" s="12">
        <f t="shared" si="0"/>
        <v>43581</v>
      </c>
      <c r="AD6" s="12">
        <f t="shared" si="0"/>
        <v>43582</v>
      </c>
      <c r="AE6" s="12">
        <f t="shared" si="0"/>
        <v>43583</v>
      </c>
      <c r="AF6" s="12">
        <f t="shared" si="0"/>
        <v>43584</v>
      </c>
      <c r="AG6" s="12">
        <f t="shared" si="0"/>
        <v>43585</v>
      </c>
      <c r="AH6" s="12">
        <f t="shared" si="0"/>
        <v>43586</v>
      </c>
      <c r="AI6" s="51"/>
      <c r="AJ6" s="40" t="s">
        <v>7</v>
      </c>
      <c r="AK6" s="42" t="s">
        <v>6</v>
      </c>
      <c r="AL6" s="40" t="s">
        <v>8</v>
      </c>
      <c r="AM6" s="44"/>
      <c r="AN6" s="45"/>
      <c r="AO6" s="36"/>
    </row>
    <row r="7" spans="1:41" ht="34.200000000000003" customHeight="1" x14ac:dyDescent="0.3">
      <c r="A7" s="56"/>
      <c r="B7" s="58"/>
      <c r="C7" s="58"/>
      <c r="D7" s="13" t="str">
        <f>CHOOSE(WEEKDAY(D6),"CN","Thứ 2","Thứ 3","Thứ 4","Thứ 5","Thứ 6","Thứ 7")</f>
        <v>Thứ 2</v>
      </c>
      <c r="E7" s="13" t="str">
        <f t="shared" ref="E7:AH7" si="1">CHOOSE(WEEKDAY(E6),"CN","Thứ 2","Thứ 3","Thứ 4","Thứ 5","Thứ 6","Thứ 7")</f>
        <v>Thứ 3</v>
      </c>
      <c r="F7" s="13" t="str">
        <f t="shared" si="1"/>
        <v>Thứ 4</v>
      </c>
      <c r="G7" s="13" t="str">
        <f t="shared" si="1"/>
        <v>Thứ 5</v>
      </c>
      <c r="H7" s="13" t="str">
        <f t="shared" si="1"/>
        <v>Thứ 6</v>
      </c>
      <c r="I7" s="13" t="str">
        <f t="shared" si="1"/>
        <v>Thứ 7</v>
      </c>
      <c r="J7" s="13" t="str">
        <f t="shared" si="1"/>
        <v>CN</v>
      </c>
      <c r="K7" s="13" t="str">
        <f t="shared" si="1"/>
        <v>Thứ 2</v>
      </c>
      <c r="L7" s="13" t="str">
        <f t="shared" si="1"/>
        <v>Thứ 3</v>
      </c>
      <c r="M7" s="13" t="str">
        <f t="shared" si="1"/>
        <v>Thứ 4</v>
      </c>
      <c r="N7" s="13" t="str">
        <f t="shared" si="1"/>
        <v>Thứ 5</v>
      </c>
      <c r="O7" s="13" t="str">
        <f t="shared" si="1"/>
        <v>Thứ 6</v>
      </c>
      <c r="P7" s="13" t="str">
        <f t="shared" si="1"/>
        <v>Thứ 7</v>
      </c>
      <c r="Q7" s="13" t="str">
        <f t="shared" si="1"/>
        <v>CN</v>
      </c>
      <c r="R7" s="13" t="str">
        <f t="shared" si="1"/>
        <v>Thứ 2</v>
      </c>
      <c r="S7" s="13" t="str">
        <f t="shared" si="1"/>
        <v>Thứ 3</v>
      </c>
      <c r="T7" s="13" t="str">
        <f t="shared" si="1"/>
        <v>Thứ 4</v>
      </c>
      <c r="U7" s="13" t="str">
        <f t="shared" si="1"/>
        <v>Thứ 5</v>
      </c>
      <c r="V7" s="13" t="str">
        <f t="shared" si="1"/>
        <v>Thứ 6</v>
      </c>
      <c r="W7" s="13" t="str">
        <f t="shared" si="1"/>
        <v>Thứ 7</v>
      </c>
      <c r="X7" s="13" t="str">
        <f t="shared" si="1"/>
        <v>CN</v>
      </c>
      <c r="Y7" s="13" t="str">
        <f t="shared" si="1"/>
        <v>Thứ 2</v>
      </c>
      <c r="Z7" s="13" t="str">
        <f t="shared" si="1"/>
        <v>Thứ 3</v>
      </c>
      <c r="AA7" s="13" t="str">
        <f t="shared" si="1"/>
        <v>Thứ 4</v>
      </c>
      <c r="AB7" s="13" t="str">
        <f t="shared" si="1"/>
        <v>Thứ 5</v>
      </c>
      <c r="AC7" s="13" t="str">
        <f t="shared" si="1"/>
        <v>Thứ 6</v>
      </c>
      <c r="AD7" s="13" t="str">
        <f t="shared" si="1"/>
        <v>Thứ 7</v>
      </c>
      <c r="AE7" s="13" t="str">
        <f t="shared" si="1"/>
        <v>CN</v>
      </c>
      <c r="AF7" s="13" t="str">
        <f t="shared" si="1"/>
        <v>Thứ 2</v>
      </c>
      <c r="AG7" s="13" t="str">
        <f t="shared" ref="AG7" si="2">CHOOSE(WEEKDAY(AG6),"CN","Thứ 2","Thứ 3","Thứ 4","Thứ 5","Thứ 6","Thứ 7")</f>
        <v>Thứ 3</v>
      </c>
      <c r="AH7" s="13" t="str">
        <f t="shared" si="1"/>
        <v>Thứ 4</v>
      </c>
      <c r="AI7" s="51"/>
      <c r="AJ7" s="41"/>
      <c r="AK7" s="41"/>
      <c r="AL7" s="41"/>
      <c r="AM7" s="44"/>
      <c r="AN7" s="36"/>
      <c r="AO7" s="36"/>
    </row>
    <row r="8" spans="1:41" s="19" customFormat="1" ht="48.6" customHeight="1" x14ac:dyDescent="0.3">
      <c r="A8" s="14">
        <v>1</v>
      </c>
      <c r="B8" s="14" t="s">
        <v>3</v>
      </c>
      <c r="C8" s="14" t="s">
        <v>26</v>
      </c>
      <c r="D8" s="15" t="s">
        <v>9</v>
      </c>
      <c r="E8" s="16">
        <v>9</v>
      </c>
      <c r="F8" s="16">
        <v>9</v>
      </c>
      <c r="G8" s="16">
        <v>9</v>
      </c>
      <c r="H8" s="16">
        <v>9</v>
      </c>
      <c r="I8" s="15" t="s">
        <v>9</v>
      </c>
      <c r="J8" s="15" t="s">
        <v>9</v>
      </c>
      <c r="K8" s="16">
        <v>9</v>
      </c>
      <c r="L8" s="16">
        <v>9</v>
      </c>
      <c r="M8" s="16">
        <v>9</v>
      </c>
      <c r="N8" s="16">
        <v>9</v>
      </c>
      <c r="O8" s="16">
        <v>9</v>
      </c>
      <c r="P8" s="15" t="s">
        <v>9</v>
      </c>
      <c r="Q8" s="15" t="s">
        <v>9</v>
      </c>
      <c r="R8" s="11" t="s">
        <v>21</v>
      </c>
      <c r="S8" s="16">
        <v>9</v>
      </c>
      <c r="T8" s="16">
        <v>9</v>
      </c>
      <c r="U8" s="16">
        <v>9</v>
      </c>
      <c r="V8" s="16">
        <v>9</v>
      </c>
      <c r="W8" s="15" t="s">
        <v>9</v>
      </c>
      <c r="X8" s="15" t="s">
        <v>9</v>
      </c>
      <c r="Y8" s="16">
        <v>9</v>
      </c>
      <c r="Z8" s="16">
        <v>9</v>
      </c>
      <c r="AA8" s="16">
        <v>9</v>
      </c>
      <c r="AB8" s="16">
        <v>9</v>
      </c>
      <c r="AC8" s="16">
        <v>9</v>
      </c>
      <c r="AD8" s="15" t="s">
        <v>9</v>
      </c>
      <c r="AE8" s="15" t="s">
        <v>9</v>
      </c>
      <c r="AF8" s="16">
        <v>9</v>
      </c>
      <c r="AG8" s="17" t="s">
        <v>21</v>
      </c>
      <c r="AH8" s="17"/>
      <c r="AI8" s="16">
        <f t="shared" ref="AI8:AI9" si="3">SUM(D8:AH8)</f>
        <v>171</v>
      </c>
      <c r="AJ8" s="16">
        <f>COUNTIF(D8:AH8,"P")*9</f>
        <v>0</v>
      </c>
      <c r="AK8" s="16">
        <f>COUNTIF(D8:AH8,"L")*9</f>
        <v>18</v>
      </c>
      <c r="AL8" s="16">
        <f>COUNTIF(D8:AH8,"KP")*9</f>
        <v>0</v>
      </c>
      <c r="AM8" s="16">
        <f>AI8+AJ8+AK8</f>
        <v>189</v>
      </c>
      <c r="AN8" s="18"/>
      <c r="AO8" s="18"/>
    </row>
    <row r="9" spans="1:41" s="19" customFormat="1" ht="48.6" customHeight="1" x14ac:dyDescent="0.3">
      <c r="A9" s="14">
        <v>2</v>
      </c>
      <c r="B9" s="14" t="s">
        <v>4</v>
      </c>
      <c r="C9" s="14" t="s">
        <v>5</v>
      </c>
      <c r="D9" s="16">
        <v>9</v>
      </c>
      <c r="E9" s="16">
        <v>9</v>
      </c>
      <c r="F9" s="16">
        <v>9</v>
      </c>
      <c r="G9" s="16">
        <v>9</v>
      </c>
      <c r="H9" s="16">
        <v>9</v>
      </c>
      <c r="I9" s="15" t="s">
        <v>9</v>
      </c>
      <c r="J9" s="15" t="s">
        <v>9</v>
      </c>
      <c r="K9" s="16">
        <v>9</v>
      </c>
      <c r="L9" s="16">
        <v>9</v>
      </c>
      <c r="M9" s="16">
        <v>9</v>
      </c>
      <c r="N9" s="16">
        <v>9</v>
      </c>
      <c r="O9" s="16">
        <v>9</v>
      </c>
      <c r="P9" s="15" t="s">
        <v>9</v>
      </c>
      <c r="Q9" s="15" t="s">
        <v>9</v>
      </c>
      <c r="R9" s="11" t="s">
        <v>21</v>
      </c>
      <c r="S9" s="16">
        <v>9</v>
      </c>
      <c r="T9" s="16">
        <v>9</v>
      </c>
      <c r="U9" s="16">
        <v>7</v>
      </c>
      <c r="V9" s="16">
        <v>9</v>
      </c>
      <c r="W9" s="15" t="s">
        <v>9</v>
      </c>
      <c r="X9" s="15" t="s">
        <v>9</v>
      </c>
      <c r="Y9" s="16">
        <v>9</v>
      </c>
      <c r="Z9" s="16">
        <v>9</v>
      </c>
      <c r="AA9" s="16">
        <v>9</v>
      </c>
      <c r="AB9" s="16">
        <v>9</v>
      </c>
      <c r="AC9" s="16">
        <v>9</v>
      </c>
      <c r="AD9" s="15" t="s">
        <v>9</v>
      </c>
      <c r="AE9" s="15" t="s">
        <v>9</v>
      </c>
      <c r="AF9" s="16">
        <v>9</v>
      </c>
      <c r="AG9" s="17" t="s">
        <v>21</v>
      </c>
      <c r="AH9" s="17"/>
      <c r="AI9" s="16">
        <f t="shared" si="3"/>
        <v>178</v>
      </c>
      <c r="AJ9" s="16">
        <f>COUNTIF(D9:AH9,"P")*9</f>
        <v>0</v>
      </c>
      <c r="AK9" s="16">
        <f>COUNTIF(D9:AH9,"L")*9</f>
        <v>18</v>
      </c>
      <c r="AL9" s="16">
        <f>COUNTIF(D9:AH9,"KP")*9</f>
        <v>0</v>
      </c>
      <c r="AM9" s="16">
        <f>AI9+AJ9+AK9</f>
        <v>196</v>
      </c>
      <c r="AN9" s="18"/>
      <c r="AO9" s="18"/>
    </row>
    <row r="12" spans="1:41" ht="13.5" customHeight="1" x14ac:dyDescent="0.3">
      <c r="A12" s="1"/>
      <c r="B12" s="1"/>
      <c r="C12" s="1"/>
      <c r="D12" s="1"/>
      <c r="E12" s="1"/>
      <c r="F12" s="1"/>
      <c r="G12" s="1"/>
      <c r="H12" s="1"/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 ht="13.5" customHeight="1" x14ac:dyDescent="0.3">
      <c r="A13" s="1"/>
      <c r="B13" s="6" t="s">
        <v>19</v>
      </c>
      <c r="C13" s="1"/>
      <c r="D13" s="1"/>
      <c r="E13" s="1"/>
      <c r="F13" s="1"/>
      <c r="G13" s="1"/>
      <c r="H13" s="1"/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 x14ac:dyDescent="0.3">
      <c r="A14" s="1"/>
      <c r="B14" s="1"/>
      <c r="C14" s="1"/>
      <c r="D14" s="7" t="s">
        <v>20</v>
      </c>
      <c r="E14" s="1" t="s">
        <v>10</v>
      </c>
      <c r="F14" s="1"/>
      <c r="G14" s="1"/>
      <c r="H14" s="1"/>
      <c r="I14" s="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41" x14ac:dyDescent="0.3">
      <c r="A15" s="1"/>
      <c r="B15" s="1"/>
      <c r="C15" s="1"/>
      <c r="D15" s="8" t="s">
        <v>9</v>
      </c>
      <c r="E15" s="1" t="s">
        <v>11</v>
      </c>
      <c r="F15" s="1"/>
      <c r="G15" s="1"/>
      <c r="H15" s="1"/>
      <c r="I15" s="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41" x14ac:dyDescent="0.3">
      <c r="A16" s="1"/>
      <c r="B16" s="1"/>
      <c r="C16" s="1"/>
      <c r="D16" s="9" t="s">
        <v>21</v>
      </c>
      <c r="E16" s="1" t="s">
        <v>12</v>
      </c>
      <c r="F16" s="1"/>
      <c r="G16" s="1"/>
      <c r="H16" s="1"/>
      <c r="I16" s="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3">
      <c r="A17" s="1"/>
      <c r="B17" s="1"/>
      <c r="D17" s="10" t="s">
        <v>22</v>
      </c>
      <c r="E17" s="1" t="s">
        <v>23</v>
      </c>
      <c r="F17" s="1"/>
      <c r="G17" s="1"/>
      <c r="H17" s="1"/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3">
      <c r="A18" s="1"/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21" spans="1:38" x14ac:dyDescent="0.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</sheetData>
  <mergeCells count="18">
    <mergeCell ref="A1:F1"/>
    <mergeCell ref="A2:F2"/>
    <mergeCell ref="A3:F3"/>
    <mergeCell ref="A5:AH5"/>
    <mergeCell ref="AI5:AI7"/>
    <mergeCell ref="A4:B4"/>
    <mergeCell ref="C4:F4"/>
    <mergeCell ref="A6:A7"/>
    <mergeCell ref="B6:B7"/>
    <mergeCell ref="C6:C7"/>
    <mergeCell ref="G1:AM4"/>
    <mergeCell ref="AO6:AO7"/>
    <mergeCell ref="AJ5:AL5"/>
    <mergeCell ref="AJ6:AJ7"/>
    <mergeCell ref="AK6:AK7"/>
    <mergeCell ref="AL6:AL7"/>
    <mergeCell ref="AM5:AM7"/>
    <mergeCell ref="AN6:AN7"/>
  </mergeCells>
  <conditionalFormatting sqref="D14">
    <cfRule type="cellIs" dxfId="39" priority="21" operator="equal">
      <formula>"UP"</formula>
    </cfRule>
    <cfRule type="cellIs" dxfId="38" priority="22" operator="equal">
      <formula>"OFF"</formula>
    </cfRule>
    <cfRule type="cellIs" dxfId="37" priority="23" operator="equal">
      <formula>"PH"</formula>
    </cfRule>
    <cfRule type="cellIs" dxfId="36" priority="24" operator="equal">
      <formula>"AL"</formula>
    </cfRule>
  </conditionalFormatting>
  <conditionalFormatting sqref="D15">
    <cfRule type="cellIs" dxfId="35" priority="17" operator="equal">
      <formula>"UP"</formula>
    </cfRule>
    <cfRule type="cellIs" dxfId="34" priority="18" operator="equal">
      <formula>"OFF"</formula>
    </cfRule>
    <cfRule type="cellIs" dxfId="33" priority="19" operator="equal">
      <formula>"PH"</formula>
    </cfRule>
    <cfRule type="cellIs" dxfId="32" priority="20" operator="equal">
      <formula>"AL"</formula>
    </cfRule>
  </conditionalFormatting>
  <conditionalFormatting sqref="D16">
    <cfRule type="cellIs" dxfId="31" priority="13" operator="equal">
      <formula>"UP"</formula>
    </cfRule>
    <cfRule type="cellIs" dxfId="30" priority="14" operator="equal">
      <formula>"OFF"</formula>
    </cfRule>
    <cfRule type="cellIs" dxfId="29" priority="15" operator="equal">
      <formula>"PH"</formula>
    </cfRule>
    <cfRule type="cellIs" dxfId="28" priority="16" operator="equal">
      <formula>"AL"</formula>
    </cfRule>
  </conditionalFormatting>
  <conditionalFormatting sqref="D17">
    <cfRule type="cellIs" dxfId="27" priority="9" operator="equal">
      <formula>"UP"</formula>
    </cfRule>
    <cfRule type="cellIs" dxfId="26" priority="10" operator="equal">
      <formula>"OFF"</formula>
    </cfRule>
    <cfRule type="cellIs" dxfId="25" priority="11" operator="equal">
      <formula>"PH"</formula>
    </cfRule>
    <cfRule type="cellIs" dxfId="24" priority="12" operator="equal">
      <formula>"AL"</formula>
    </cfRule>
  </conditionalFormatting>
  <conditionalFormatting sqref="R9">
    <cfRule type="cellIs" dxfId="23" priority="5" operator="equal">
      <formula>"UP"</formula>
    </cfRule>
    <cfRule type="cellIs" dxfId="22" priority="6" operator="equal">
      <formula>"OFF"</formula>
    </cfRule>
    <cfRule type="cellIs" dxfId="21" priority="7" operator="equal">
      <formula>"PH"</formula>
    </cfRule>
    <cfRule type="cellIs" dxfId="20" priority="8" operator="equal">
      <formula>"AL"</formula>
    </cfRule>
  </conditionalFormatting>
  <conditionalFormatting sqref="R8">
    <cfRule type="cellIs" dxfId="19" priority="1" operator="equal">
      <formula>"UP"</formula>
    </cfRule>
    <cfRule type="cellIs" dxfId="18" priority="2" operator="equal">
      <formula>"OFF"</formula>
    </cfRule>
    <cfRule type="cellIs" dxfId="17" priority="3" operator="equal">
      <formula>"PH"</formula>
    </cfRule>
    <cfRule type="cellIs" dxfId="16" priority="4" operator="equal">
      <formula>"AL"</formula>
    </cfRule>
  </conditionalFormatting>
  <pageMargins left="0.7" right="0.7" top="0.75" bottom="0.75" header="0.3" footer="0.3"/>
  <pageSetup paperSize="9" scale="48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E9F9-768C-4039-ABEC-0860CE578424}">
  <dimension ref="A1:BW22"/>
  <sheetViews>
    <sheetView tabSelected="1" topLeftCell="AU1" workbookViewId="0">
      <selection activeCell="BO9" sqref="BO9"/>
    </sheetView>
  </sheetViews>
  <sheetFormatPr defaultRowHeight="14.4" x14ac:dyDescent="0.3"/>
  <cols>
    <col min="1" max="1" width="5.77734375" customWidth="1"/>
    <col min="2" max="2" width="8.77734375" customWidth="1"/>
    <col min="3" max="3" width="23.5546875" customWidth="1"/>
    <col min="4" max="4" width="5.5546875" customWidth="1"/>
    <col min="5" max="63" width="5.88671875" customWidth="1"/>
    <col min="64" max="64" width="5.88671875" hidden="1" customWidth="1"/>
    <col min="65" max="69" width="8.77734375" customWidth="1"/>
    <col min="70" max="70" width="10.88671875" customWidth="1"/>
    <col min="71" max="71" width="8.77734375" customWidth="1"/>
    <col min="72" max="72" width="7.5546875" customWidth="1"/>
    <col min="73" max="73" width="12.5546875" customWidth="1"/>
  </cols>
  <sheetData>
    <row r="1" spans="1:75" ht="24.6" x14ac:dyDescent="0.4">
      <c r="A1" s="46" t="s">
        <v>1</v>
      </c>
      <c r="B1" s="46"/>
      <c r="C1" s="46"/>
      <c r="D1" s="46"/>
      <c r="E1" s="46"/>
      <c r="F1" s="46"/>
      <c r="G1" s="46"/>
      <c r="H1" s="46"/>
      <c r="I1" s="46"/>
      <c r="J1" s="26"/>
      <c r="K1" s="59" t="s">
        <v>15</v>
      </c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1"/>
    </row>
    <row r="2" spans="1:75" ht="15" customHeight="1" x14ac:dyDescent="0.3">
      <c r="A2" s="47" t="s">
        <v>2</v>
      </c>
      <c r="B2" s="47"/>
      <c r="C2" s="47"/>
      <c r="D2" s="47"/>
      <c r="E2" s="47"/>
      <c r="F2" s="47"/>
      <c r="G2" s="47"/>
      <c r="H2" s="47"/>
      <c r="I2" s="47"/>
      <c r="J2" s="27"/>
      <c r="K2" s="62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4"/>
    </row>
    <row r="3" spans="1:75" ht="26.7" customHeight="1" x14ac:dyDescent="0.3">
      <c r="A3" s="48" t="s">
        <v>0</v>
      </c>
      <c r="B3" s="48"/>
      <c r="C3" s="48"/>
      <c r="D3" s="48"/>
      <c r="E3" s="48"/>
      <c r="F3" s="48"/>
      <c r="G3" s="48"/>
      <c r="H3" s="48"/>
      <c r="I3" s="48"/>
      <c r="J3" s="28"/>
      <c r="K3" s="62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4"/>
    </row>
    <row r="4" spans="1:75" ht="17.7" customHeight="1" x14ac:dyDescent="0.3">
      <c r="A4" s="52" t="s">
        <v>16</v>
      </c>
      <c r="B4" s="52"/>
      <c r="C4" s="53">
        <v>4</v>
      </c>
      <c r="D4" s="54"/>
      <c r="E4" s="54"/>
      <c r="F4" s="54"/>
      <c r="G4" s="54"/>
      <c r="H4" s="54"/>
      <c r="I4" s="55"/>
      <c r="J4" s="29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7"/>
      <c r="BV4" s="4"/>
      <c r="BW4" s="4"/>
    </row>
    <row r="5" spans="1:75" ht="23.7" customHeight="1" x14ac:dyDescent="0.3">
      <c r="A5" s="49" t="s">
        <v>27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0" t="s">
        <v>31</v>
      </c>
      <c r="BN5" s="40" t="s">
        <v>33</v>
      </c>
      <c r="BO5" s="40" t="s">
        <v>34</v>
      </c>
      <c r="BP5" s="40" t="s">
        <v>35</v>
      </c>
      <c r="BQ5" s="40" t="s">
        <v>32</v>
      </c>
      <c r="BR5" s="37" t="s">
        <v>25</v>
      </c>
      <c r="BS5" s="38"/>
      <c r="BT5" s="39"/>
      <c r="BU5" s="43" t="s">
        <v>14</v>
      </c>
      <c r="BV5" s="5"/>
      <c r="BW5" s="5"/>
    </row>
    <row r="6" spans="1:75" ht="34.200000000000003" customHeight="1" x14ac:dyDescent="0.3">
      <c r="A6" s="56" t="s">
        <v>17</v>
      </c>
      <c r="B6" s="57" t="s">
        <v>24</v>
      </c>
      <c r="C6" s="58" t="s">
        <v>18</v>
      </c>
      <c r="D6" s="70">
        <f>DATE(2019,C4,1)</f>
        <v>43556</v>
      </c>
      <c r="E6" s="71"/>
      <c r="F6" s="70">
        <f>D6+1</f>
        <v>43557</v>
      </c>
      <c r="G6" s="71"/>
      <c r="H6" s="70">
        <f>F6+1</f>
        <v>43558</v>
      </c>
      <c r="I6" s="71"/>
      <c r="J6" s="70">
        <f>H6+1</f>
        <v>43559</v>
      </c>
      <c r="K6" s="71"/>
      <c r="L6" s="70">
        <f>J6+1</f>
        <v>43560</v>
      </c>
      <c r="M6" s="71"/>
      <c r="N6" s="70">
        <f>L6+1</f>
        <v>43561</v>
      </c>
      <c r="O6" s="71"/>
      <c r="P6" s="70">
        <f>N6+1</f>
        <v>43562</v>
      </c>
      <c r="Q6" s="71"/>
      <c r="R6" s="70">
        <f>P6+1</f>
        <v>43563</v>
      </c>
      <c r="S6" s="71"/>
      <c r="T6" s="70">
        <f>R6+1</f>
        <v>43564</v>
      </c>
      <c r="U6" s="71"/>
      <c r="V6" s="70">
        <f>T6+1</f>
        <v>43565</v>
      </c>
      <c r="W6" s="71"/>
      <c r="X6" s="70">
        <f>V6+1</f>
        <v>43566</v>
      </c>
      <c r="Y6" s="71"/>
      <c r="Z6" s="70">
        <f>X6+1</f>
        <v>43567</v>
      </c>
      <c r="AA6" s="71"/>
      <c r="AB6" s="70">
        <f>Z6+1</f>
        <v>43568</v>
      </c>
      <c r="AC6" s="71"/>
      <c r="AD6" s="70">
        <f>AB6+1</f>
        <v>43569</v>
      </c>
      <c r="AE6" s="71"/>
      <c r="AF6" s="70">
        <f>AD6+1</f>
        <v>43570</v>
      </c>
      <c r="AG6" s="71"/>
      <c r="AH6" s="70">
        <f>AF6+1</f>
        <v>43571</v>
      </c>
      <c r="AI6" s="71"/>
      <c r="AJ6" s="70">
        <f>AH6+1</f>
        <v>43572</v>
      </c>
      <c r="AK6" s="71"/>
      <c r="AL6" s="70">
        <f>AJ6+1</f>
        <v>43573</v>
      </c>
      <c r="AM6" s="71"/>
      <c r="AN6" s="70">
        <f>AL6+1</f>
        <v>43574</v>
      </c>
      <c r="AO6" s="71"/>
      <c r="AP6" s="70">
        <f>AN6+1</f>
        <v>43575</v>
      </c>
      <c r="AQ6" s="71"/>
      <c r="AR6" s="70">
        <f>AP6+1</f>
        <v>43576</v>
      </c>
      <c r="AS6" s="71"/>
      <c r="AT6" s="70">
        <f>AR6+1</f>
        <v>43577</v>
      </c>
      <c r="AU6" s="71"/>
      <c r="AV6" s="70">
        <f>AT6+1</f>
        <v>43578</v>
      </c>
      <c r="AW6" s="71"/>
      <c r="AX6" s="70">
        <f>AV6+1</f>
        <v>43579</v>
      </c>
      <c r="AY6" s="71"/>
      <c r="AZ6" s="70">
        <f>AX6+1</f>
        <v>43580</v>
      </c>
      <c r="BA6" s="71"/>
      <c r="BB6" s="70">
        <f>AZ6+1</f>
        <v>43581</v>
      </c>
      <c r="BC6" s="71"/>
      <c r="BD6" s="70">
        <f>BB6+1</f>
        <v>43582</v>
      </c>
      <c r="BE6" s="71"/>
      <c r="BF6" s="70">
        <f>BD6+1</f>
        <v>43583</v>
      </c>
      <c r="BG6" s="71"/>
      <c r="BH6" s="70">
        <f>BF6+1</f>
        <v>43584</v>
      </c>
      <c r="BI6" s="71"/>
      <c r="BJ6" s="70">
        <f>BH6+1</f>
        <v>43585</v>
      </c>
      <c r="BK6" s="71"/>
      <c r="BL6" s="12">
        <f>BJ6+1</f>
        <v>43586</v>
      </c>
      <c r="BM6" s="68"/>
      <c r="BN6" s="68"/>
      <c r="BO6" s="68"/>
      <c r="BP6" s="68"/>
      <c r="BQ6" s="68"/>
      <c r="BR6" s="40" t="s">
        <v>7</v>
      </c>
      <c r="BS6" s="42" t="s">
        <v>6</v>
      </c>
      <c r="BT6" s="40" t="s">
        <v>8</v>
      </c>
      <c r="BU6" s="44"/>
      <c r="BV6" s="45"/>
      <c r="BW6" s="36"/>
    </row>
    <row r="7" spans="1:75" ht="34.200000000000003" customHeight="1" x14ac:dyDescent="0.3">
      <c r="A7" s="56"/>
      <c r="B7" s="58"/>
      <c r="C7" s="58"/>
      <c r="D7" s="72" t="str">
        <f>CHOOSE(WEEKDAY(D6),"CN","Thứ 2","Thứ 3","Thứ 4","Thứ 5","Thứ 6","Thứ 7")</f>
        <v>Thứ 2</v>
      </c>
      <c r="E7" s="73"/>
      <c r="F7" s="72" t="str">
        <f>CHOOSE(WEEKDAY(F6),"CN","Thứ 2","Thứ 3","Thứ 4","Thứ 5","Thứ 6","Thứ 7")</f>
        <v>Thứ 3</v>
      </c>
      <c r="G7" s="73"/>
      <c r="H7" s="72" t="str">
        <f>CHOOSE(WEEKDAY(H6),"CN","Thứ 2","Thứ 3","Thứ 4","Thứ 5","Thứ 6","Thứ 7")</f>
        <v>Thứ 4</v>
      </c>
      <c r="I7" s="73"/>
      <c r="J7" s="72" t="str">
        <f>CHOOSE(WEEKDAY(J6),"CN","Thứ 2","Thứ 3","Thứ 4","Thứ 5","Thứ 6","Thứ 7")</f>
        <v>Thứ 5</v>
      </c>
      <c r="K7" s="73"/>
      <c r="L7" s="72" t="str">
        <f>CHOOSE(WEEKDAY(L6),"CN","Thứ 2","Thứ 3","Thứ 4","Thứ 5","Thứ 6","Thứ 7")</f>
        <v>Thứ 6</v>
      </c>
      <c r="M7" s="73"/>
      <c r="N7" s="72" t="str">
        <f>CHOOSE(WEEKDAY(N6),"CN","Thứ 2","Thứ 3","Thứ 4","Thứ 5","Thứ 6","Thứ 7")</f>
        <v>Thứ 7</v>
      </c>
      <c r="O7" s="73"/>
      <c r="P7" s="72" t="str">
        <f>CHOOSE(WEEKDAY(P6),"CN","Thứ 2","Thứ 3","Thứ 4","Thứ 5","Thứ 6","Thứ 7")</f>
        <v>CN</v>
      </c>
      <c r="Q7" s="73"/>
      <c r="R7" s="72" t="str">
        <f>CHOOSE(WEEKDAY(R6),"CN","Thứ 2","Thứ 3","Thứ 4","Thứ 5","Thứ 6","Thứ 7")</f>
        <v>Thứ 2</v>
      </c>
      <c r="S7" s="73"/>
      <c r="T7" s="72" t="str">
        <f>CHOOSE(WEEKDAY(T6),"CN","Thứ 2","Thứ 3","Thứ 4","Thứ 5","Thứ 6","Thứ 7")</f>
        <v>Thứ 3</v>
      </c>
      <c r="U7" s="73"/>
      <c r="V7" s="72" t="str">
        <f>CHOOSE(WEEKDAY(V6),"CN","Thứ 2","Thứ 3","Thứ 4","Thứ 5","Thứ 6","Thứ 7")</f>
        <v>Thứ 4</v>
      </c>
      <c r="W7" s="73"/>
      <c r="X7" s="72" t="str">
        <f>CHOOSE(WEEKDAY(X6),"CN","Thứ 2","Thứ 3","Thứ 4","Thứ 5","Thứ 6","Thứ 7")</f>
        <v>Thứ 5</v>
      </c>
      <c r="Y7" s="73"/>
      <c r="Z7" s="72" t="str">
        <f>CHOOSE(WEEKDAY(Z6),"CN","Thứ 2","Thứ 3","Thứ 4","Thứ 5","Thứ 6","Thứ 7")</f>
        <v>Thứ 6</v>
      </c>
      <c r="AA7" s="73"/>
      <c r="AB7" s="72" t="str">
        <f>CHOOSE(WEEKDAY(AB6),"CN","Thứ 2","Thứ 3","Thứ 4","Thứ 5","Thứ 6","Thứ 7")</f>
        <v>Thứ 7</v>
      </c>
      <c r="AC7" s="73"/>
      <c r="AD7" s="72" t="str">
        <f>CHOOSE(WEEKDAY(AD6),"CN","Thứ 2","Thứ 3","Thứ 4","Thứ 5","Thứ 6","Thứ 7")</f>
        <v>CN</v>
      </c>
      <c r="AE7" s="73"/>
      <c r="AF7" s="72" t="str">
        <f>CHOOSE(WEEKDAY(AF6),"CN","Thứ 2","Thứ 3","Thứ 4","Thứ 5","Thứ 6","Thứ 7")</f>
        <v>Thứ 2</v>
      </c>
      <c r="AG7" s="73"/>
      <c r="AH7" s="72" t="str">
        <f>CHOOSE(WEEKDAY(AH6),"CN","Thứ 2","Thứ 3","Thứ 4","Thứ 5","Thứ 6","Thứ 7")</f>
        <v>Thứ 3</v>
      </c>
      <c r="AI7" s="73"/>
      <c r="AJ7" s="72" t="str">
        <f>CHOOSE(WEEKDAY(AJ6),"CN","Thứ 2","Thứ 3","Thứ 4","Thứ 5","Thứ 6","Thứ 7")</f>
        <v>Thứ 4</v>
      </c>
      <c r="AK7" s="73"/>
      <c r="AL7" s="72" t="str">
        <f>CHOOSE(WEEKDAY(AL6),"CN","Thứ 2","Thứ 3","Thứ 4","Thứ 5","Thứ 6","Thứ 7")</f>
        <v>Thứ 5</v>
      </c>
      <c r="AM7" s="73"/>
      <c r="AN7" s="72" t="str">
        <f>CHOOSE(WEEKDAY(AN6),"CN","Thứ 2","Thứ 3","Thứ 4","Thứ 5","Thứ 6","Thứ 7")</f>
        <v>Thứ 6</v>
      </c>
      <c r="AO7" s="73"/>
      <c r="AP7" s="72" t="str">
        <f>CHOOSE(WEEKDAY(AP6),"CN","Thứ 2","Thứ 3","Thứ 4","Thứ 5","Thứ 6","Thứ 7")</f>
        <v>Thứ 7</v>
      </c>
      <c r="AQ7" s="73"/>
      <c r="AR7" s="72" t="str">
        <f>CHOOSE(WEEKDAY(AR6),"CN","Thứ 2","Thứ 3","Thứ 4","Thứ 5","Thứ 6","Thứ 7")</f>
        <v>CN</v>
      </c>
      <c r="AS7" s="73"/>
      <c r="AT7" s="72" t="str">
        <f>CHOOSE(WEEKDAY(AT6),"CN","Thứ 2","Thứ 3","Thứ 4","Thứ 5","Thứ 6","Thứ 7")</f>
        <v>Thứ 2</v>
      </c>
      <c r="AU7" s="73"/>
      <c r="AV7" s="72" t="str">
        <f>CHOOSE(WEEKDAY(AV6),"CN","Thứ 2","Thứ 3","Thứ 4","Thứ 5","Thứ 6","Thứ 7")</f>
        <v>Thứ 3</v>
      </c>
      <c r="AW7" s="73"/>
      <c r="AX7" s="72" t="str">
        <f>CHOOSE(WEEKDAY(AX6),"CN","Thứ 2","Thứ 3","Thứ 4","Thứ 5","Thứ 6","Thứ 7")</f>
        <v>Thứ 4</v>
      </c>
      <c r="AY7" s="73"/>
      <c r="AZ7" s="72" t="str">
        <f>CHOOSE(WEEKDAY(AZ6),"CN","Thứ 2","Thứ 3","Thứ 4","Thứ 5","Thứ 6","Thứ 7")</f>
        <v>Thứ 5</v>
      </c>
      <c r="BA7" s="73"/>
      <c r="BB7" s="72" t="str">
        <f>CHOOSE(WEEKDAY(BB6),"CN","Thứ 2","Thứ 3","Thứ 4","Thứ 5","Thứ 6","Thứ 7")</f>
        <v>Thứ 6</v>
      </c>
      <c r="BC7" s="73"/>
      <c r="BD7" s="72" t="str">
        <f>CHOOSE(WEEKDAY(BD6),"CN","Thứ 2","Thứ 3","Thứ 4","Thứ 5","Thứ 6","Thứ 7")</f>
        <v>Thứ 7</v>
      </c>
      <c r="BE7" s="73"/>
      <c r="BF7" s="72" t="str">
        <f>CHOOSE(WEEKDAY(BF6),"CN","Thứ 2","Thứ 3","Thứ 4","Thứ 5","Thứ 6","Thứ 7")</f>
        <v>CN</v>
      </c>
      <c r="BG7" s="73"/>
      <c r="BH7" s="72" t="str">
        <f>CHOOSE(WEEKDAY(BH6),"CN","Thứ 2","Thứ 3","Thứ 4","Thứ 5","Thứ 6","Thứ 7")</f>
        <v>Thứ 2</v>
      </c>
      <c r="BI7" s="73"/>
      <c r="BJ7" s="72" t="str">
        <f>CHOOSE(WEEKDAY(BJ6),"CN","Thứ 2","Thứ 3","Thứ 4","Thứ 5","Thứ 6","Thứ 7")</f>
        <v>Thứ 3</v>
      </c>
      <c r="BK7" s="73"/>
      <c r="BL7" s="13" t="str">
        <f t="shared" ref="BL7" si="0">CHOOSE(WEEKDAY(BL6),"CN","Thứ 2","Thứ 3","Thứ 4","Thứ 5","Thứ 6","Thứ 7")</f>
        <v>Thứ 4</v>
      </c>
      <c r="BM7" s="68"/>
      <c r="BN7" s="68"/>
      <c r="BO7" s="68"/>
      <c r="BP7" s="68"/>
      <c r="BQ7" s="68"/>
      <c r="BR7" s="41"/>
      <c r="BS7" s="41"/>
      <c r="BT7" s="41"/>
      <c r="BU7" s="44"/>
      <c r="BV7" s="36"/>
      <c r="BW7" s="36"/>
    </row>
    <row r="8" spans="1:75" ht="34.200000000000003" customHeight="1" x14ac:dyDescent="0.3">
      <c r="A8" s="24"/>
      <c r="B8" s="25"/>
      <c r="C8" s="25"/>
      <c r="D8" s="30" t="s">
        <v>29</v>
      </c>
      <c r="E8" s="33" t="s">
        <v>30</v>
      </c>
      <c r="F8" s="31" t="s">
        <v>29</v>
      </c>
      <c r="G8" s="32" t="s">
        <v>30</v>
      </c>
      <c r="H8" s="31" t="s">
        <v>29</v>
      </c>
      <c r="I8" s="32" t="s">
        <v>30</v>
      </c>
      <c r="J8" s="31" t="s">
        <v>29</v>
      </c>
      <c r="K8" s="32" t="s">
        <v>30</v>
      </c>
      <c r="L8" s="31" t="s">
        <v>29</v>
      </c>
      <c r="M8" s="32" t="s">
        <v>30</v>
      </c>
      <c r="N8" s="31" t="s">
        <v>29</v>
      </c>
      <c r="O8" s="32" t="s">
        <v>30</v>
      </c>
      <c r="P8" s="31" t="s">
        <v>29</v>
      </c>
      <c r="Q8" s="32" t="s">
        <v>30</v>
      </c>
      <c r="R8" s="31" t="s">
        <v>29</v>
      </c>
      <c r="S8" s="32" t="s">
        <v>30</v>
      </c>
      <c r="T8" s="31" t="s">
        <v>29</v>
      </c>
      <c r="U8" s="32" t="s">
        <v>30</v>
      </c>
      <c r="V8" s="31" t="s">
        <v>29</v>
      </c>
      <c r="W8" s="32" t="s">
        <v>30</v>
      </c>
      <c r="X8" s="31" t="s">
        <v>29</v>
      </c>
      <c r="Y8" s="32" t="s">
        <v>30</v>
      </c>
      <c r="Z8" s="31" t="s">
        <v>29</v>
      </c>
      <c r="AA8" s="32" t="s">
        <v>30</v>
      </c>
      <c r="AB8" s="31" t="s">
        <v>29</v>
      </c>
      <c r="AC8" s="32" t="s">
        <v>30</v>
      </c>
      <c r="AD8" s="31" t="s">
        <v>29</v>
      </c>
      <c r="AE8" s="32" t="s">
        <v>30</v>
      </c>
      <c r="AF8" s="31" t="s">
        <v>29</v>
      </c>
      <c r="AG8" s="32" t="s">
        <v>30</v>
      </c>
      <c r="AH8" s="31" t="s">
        <v>29</v>
      </c>
      <c r="AI8" s="32" t="s">
        <v>30</v>
      </c>
      <c r="AJ8" s="31" t="s">
        <v>29</v>
      </c>
      <c r="AK8" s="32" t="s">
        <v>30</v>
      </c>
      <c r="AL8" s="31" t="s">
        <v>29</v>
      </c>
      <c r="AM8" s="32" t="s">
        <v>30</v>
      </c>
      <c r="AN8" s="31" t="s">
        <v>29</v>
      </c>
      <c r="AO8" s="32" t="s">
        <v>30</v>
      </c>
      <c r="AP8" s="31" t="s">
        <v>29</v>
      </c>
      <c r="AQ8" s="32" t="s">
        <v>30</v>
      </c>
      <c r="AR8" s="31" t="s">
        <v>29</v>
      </c>
      <c r="AS8" s="32" t="s">
        <v>30</v>
      </c>
      <c r="AT8" s="31" t="s">
        <v>29</v>
      </c>
      <c r="AU8" s="32" t="s">
        <v>30</v>
      </c>
      <c r="AV8" s="31" t="s">
        <v>29</v>
      </c>
      <c r="AW8" s="32" t="s">
        <v>30</v>
      </c>
      <c r="AX8" s="31" t="s">
        <v>29</v>
      </c>
      <c r="AY8" s="32" t="s">
        <v>30</v>
      </c>
      <c r="AZ8" s="31" t="s">
        <v>29</v>
      </c>
      <c r="BA8" s="32" t="s">
        <v>30</v>
      </c>
      <c r="BB8" s="31" t="s">
        <v>29</v>
      </c>
      <c r="BC8" s="32" t="s">
        <v>30</v>
      </c>
      <c r="BD8" s="31" t="s">
        <v>29</v>
      </c>
      <c r="BE8" s="32" t="s">
        <v>30</v>
      </c>
      <c r="BF8" s="31" t="s">
        <v>29</v>
      </c>
      <c r="BG8" s="32" t="s">
        <v>30</v>
      </c>
      <c r="BH8" s="31" t="s">
        <v>29</v>
      </c>
      <c r="BI8" s="32" t="s">
        <v>30</v>
      </c>
      <c r="BJ8" s="31" t="s">
        <v>29</v>
      </c>
      <c r="BK8" s="32" t="s">
        <v>30</v>
      </c>
      <c r="BL8" s="31" t="s">
        <v>29</v>
      </c>
      <c r="BM8" s="69"/>
      <c r="BN8" s="69"/>
      <c r="BO8" s="69"/>
      <c r="BP8" s="69"/>
      <c r="BQ8" s="69"/>
      <c r="BR8" s="21"/>
      <c r="BS8" s="21"/>
      <c r="BT8" s="21"/>
      <c r="BU8" s="22"/>
      <c r="BV8" s="20"/>
      <c r="BW8" s="20"/>
    </row>
    <row r="9" spans="1:75" s="19" customFormat="1" ht="48.6" customHeight="1" x14ac:dyDescent="0.3">
      <c r="A9" s="14">
        <v>1</v>
      </c>
      <c r="B9" s="14" t="s">
        <v>3</v>
      </c>
      <c r="C9" s="14" t="s">
        <v>26</v>
      </c>
      <c r="D9" s="15" t="s">
        <v>28</v>
      </c>
      <c r="E9" s="35"/>
      <c r="F9" s="16">
        <v>9</v>
      </c>
      <c r="G9" s="35"/>
      <c r="H9" s="16">
        <v>9</v>
      </c>
      <c r="I9" s="16"/>
      <c r="J9" s="16">
        <v>9</v>
      </c>
      <c r="K9" s="16"/>
      <c r="L9" s="16">
        <v>9</v>
      </c>
      <c r="M9" s="35"/>
      <c r="N9" s="15" t="s">
        <v>28</v>
      </c>
      <c r="O9" s="34"/>
      <c r="P9" s="15" t="s">
        <v>28</v>
      </c>
      <c r="Q9" s="35"/>
      <c r="R9" s="16">
        <v>9</v>
      </c>
      <c r="S9" s="16"/>
      <c r="T9" s="16">
        <v>9</v>
      </c>
      <c r="U9" s="16"/>
      <c r="V9" s="16">
        <v>9</v>
      </c>
      <c r="W9" s="16"/>
      <c r="X9" s="16">
        <v>9</v>
      </c>
      <c r="Y9" s="16"/>
      <c r="Z9" s="16">
        <v>9</v>
      </c>
      <c r="AA9" s="35"/>
      <c r="AB9" s="15" t="s">
        <v>28</v>
      </c>
      <c r="AC9" s="15"/>
      <c r="AD9" s="15" t="s">
        <v>28</v>
      </c>
      <c r="AE9" s="15"/>
      <c r="AF9" s="23" t="s">
        <v>21</v>
      </c>
      <c r="AG9" s="35"/>
      <c r="AH9" s="16">
        <v>9</v>
      </c>
      <c r="AI9" s="16"/>
      <c r="AJ9" s="16">
        <v>9</v>
      </c>
      <c r="AK9" s="16"/>
      <c r="AL9" s="16">
        <v>9</v>
      </c>
      <c r="AM9" s="16"/>
      <c r="AN9" s="16">
        <v>9</v>
      </c>
      <c r="AO9" s="35"/>
      <c r="AP9" s="15" t="s">
        <v>28</v>
      </c>
      <c r="AQ9" s="15"/>
      <c r="AR9" s="15" t="s">
        <v>28</v>
      </c>
      <c r="AS9" s="35"/>
      <c r="AT9" s="16">
        <v>9</v>
      </c>
      <c r="AU9" s="16"/>
      <c r="AV9" s="16">
        <v>9</v>
      </c>
      <c r="AW9" s="16"/>
      <c r="AX9" s="16">
        <v>9</v>
      </c>
      <c r="AY9" s="16"/>
      <c r="AZ9" s="16">
        <v>9</v>
      </c>
      <c r="BA9" s="16"/>
      <c r="BB9" s="16">
        <v>9</v>
      </c>
      <c r="BC9" s="35"/>
      <c r="BD9" s="15" t="s">
        <v>28</v>
      </c>
      <c r="BE9" s="15"/>
      <c r="BF9" s="15" t="s">
        <v>28</v>
      </c>
      <c r="BG9" s="35">
        <v>8</v>
      </c>
      <c r="BH9" s="16">
        <v>9</v>
      </c>
      <c r="BI9" s="16">
        <v>2</v>
      </c>
      <c r="BJ9" s="17" t="s">
        <v>21</v>
      </c>
      <c r="BK9" s="35"/>
      <c r="BL9" s="17"/>
      <c r="BM9" s="16">
        <f>SUM(D9:BL9)</f>
        <v>181</v>
      </c>
      <c r="BN9" s="16">
        <f>SUMIF(D8:BK8,"TC",D9:BK9)*1.5</f>
        <v>15</v>
      </c>
      <c r="BO9" s="16">
        <f>SUMIFS(D9:BK9,D8:BK8,"TC",D7:BK7,"CN")*2</f>
        <v>0</v>
      </c>
      <c r="BP9" s="16"/>
      <c r="BQ9" s="16"/>
      <c r="BR9" s="16">
        <f>COUNTIF(D9:BL9,"P")*9</f>
        <v>0</v>
      </c>
      <c r="BS9" s="16">
        <f>COUNTIF(D9:BL9,"L")*9</f>
        <v>18</v>
      </c>
      <c r="BT9" s="16">
        <f>COUNTIF(D9:BL9,"KP")*9</f>
        <v>0</v>
      </c>
      <c r="BU9" s="16">
        <f>BM9+BQ9+BR9+BS9</f>
        <v>199</v>
      </c>
      <c r="BV9" s="18"/>
      <c r="BW9" s="18"/>
    </row>
    <row r="10" spans="1:75" s="19" customFormat="1" ht="48.6" customHeight="1" x14ac:dyDescent="0.3">
      <c r="A10" s="14">
        <v>2</v>
      </c>
      <c r="B10" s="14" t="s">
        <v>4</v>
      </c>
      <c r="C10" s="14" t="s">
        <v>5</v>
      </c>
      <c r="D10" s="16">
        <v>9</v>
      </c>
      <c r="E10" s="16"/>
      <c r="F10" s="16">
        <v>9</v>
      </c>
      <c r="G10" s="35"/>
      <c r="H10" s="16">
        <v>9</v>
      </c>
      <c r="I10" s="16"/>
      <c r="J10" s="16">
        <v>9</v>
      </c>
      <c r="K10" s="16"/>
      <c r="L10" s="16">
        <v>9</v>
      </c>
      <c r="M10" s="35"/>
      <c r="N10" s="15" t="s">
        <v>28</v>
      </c>
      <c r="O10" s="34"/>
      <c r="P10" s="15" t="s">
        <v>28</v>
      </c>
      <c r="Q10" s="35"/>
      <c r="R10" s="16">
        <v>9</v>
      </c>
      <c r="S10" s="16"/>
      <c r="T10" s="16">
        <v>9</v>
      </c>
      <c r="U10" s="16"/>
      <c r="V10" s="16">
        <v>9</v>
      </c>
      <c r="W10" s="16"/>
      <c r="X10" s="16">
        <v>9</v>
      </c>
      <c r="Y10" s="16"/>
      <c r="Z10" s="16">
        <v>9</v>
      </c>
      <c r="AA10" s="35"/>
      <c r="AB10" s="15" t="s">
        <v>28</v>
      </c>
      <c r="AC10" s="15"/>
      <c r="AD10" s="15" t="s">
        <v>28</v>
      </c>
      <c r="AE10" s="15"/>
      <c r="AF10" s="23" t="s">
        <v>21</v>
      </c>
      <c r="AG10" s="35"/>
      <c r="AH10" s="16">
        <v>9</v>
      </c>
      <c r="AI10" s="16"/>
      <c r="AJ10" s="16">
        <v>9</v>
      </c>
      <c r="AK10" s="16"/>
      <c r="AL10" s="16">
        <v>7</v>
      </c>
      <c r="AM10" s="16"/>
      <c r="AN10" s="16">
        <v>9</v>
      </c>
      <c r="AO10" s="35"/>
      <c r="AP10" s="15" t="s">
        <v>28</v>
      </c>
      <c r="AQ10" s="15"/>
      <c r="AR10" s="15" t="s">
        <v>28</v>
      </c>
      <c r="AS10" s="35"/>
      <c r="AT10" s="16">
        <v>9</v>
      </c>
      <c r="AU10" s="16"/>
      <c r="AV10" s="16">
        <v>9</v>
      </c>
      <c r="AW10" s="16"/>
      <c r="AX10" s="16">
        <v>9</v>
      </c>
      <c r="AY10" s="16"/>
      <c r="AZ10" s="16">
        <v>9</v>
      </c>
      <c r="BA10" s="16"/>
      <c r="BB10" s="16">
        <v>9</v>
      </c>
      <c r="BC10" s="35"/>
      <c r="BD10" s="15" t="s">
        <v>28</v>
      </c>
      <c r="BE10" s="15"/>
      <c r="BF10" s="15" t="s">
        <v>28</v>
      </c>
      <c r="BG10" s="35"/>
      <c r="BH10" s="16">
        <v>9</v>
      </c>
      <c r="BI10" s="16"/>
      <c r="BJ10" s="17" t="s">
        <v>21</v>
      </c>
      <c r="BK10" s="35"/>
      <c r="BL10" s="17"/>
      <c r="BM10" s="16">
        <f t="shared" ref="BM10" si="1">SUM(E10:BL10)</f>
        <v>169</v>
      </c>
      <c r="BN10" s="16">
        <f>SUMIF(D9:BK9,"TC",D10:BK10)*1.5</f>
        <v>0</v>
      </c>
      <c r="BO10" s="16">
        <f>SUMIFS(D10:BK10,D9:BK9,"TC",D8:BK8,"CN")*2</f>
        <v>0</v>
      </c>
      <c r="BP10" s="16"/>
      <c r="BQ10" s="16"/>
      <c r="BR10" s="16">
        <f>COUNTIF(E10:BL10,"P")*9</f>
        <v>0</v>
      </c>
      <c r="BS10" s="16">
        <f>COUNTIF(E10:BL10,"L")*9</f>
        <v>18</v>
      </c>
      <c r="BT10" s="16">
        <f>COUNTIF(E10:BL10,"KP")*9</f>
        <v>0</v>
      </c>
      <c r="BU10" s="16">
        <f>BM10+BQ10+BR10+BS10</f>
        <v>187</v>
      </c>
      <c r="BV10" s="18"/>
      <c r="BW10" s="18"/>
    </row>
    <row r="13" spans="1:75" ht="13.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20"/>
      <c r="P13" s="20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</row>
    <row r="14" spans="1:75" ht="13.5" customHeight="1" x14ac:dyDescent="0.3">
      <c r="A14" s="1"/>
      <c r="B14" s="6" t="s">
        <v>19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20"/>
      <c r="P14" s="20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</row>
    <row r="15" spans="1:75" x14ac:dyDescent="0.3">
      <c r="A15" s="1"/>
      <c r="B15" s="1"/>
      <c r="C15" s="1"/>
      <c r="D15" s="1"/>
      <c r="E15" s="7" t="s">
        <v>20</v>
      </c>
      <c r="F15" s="7"/>
      <c r="G15" s="1" t="s">
        <v>10</v>
      </c>
      <c r="H15" s="1"/>
      <c r="I15" s="1"/>
      <c r="J15" s="1"/>
      <c r="K15" s="1"/>
      <c r="L15" s="1"/>
      <c r="M15" s="1"/>
      <c r="N15" s="1"/>
      <c r="O15" s="20"/>
      <c r="P15" s="20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</row>
    <row r="16" spans="1:75" x14ac:dyDescent="0.3">
      <c r="A16" s="1"/>
      <c r="B16" s="1"/>
      <c r="C16" s="1"/>
      <c r="D16" s="1"/>
      <c r="E16" s="8" t="s">
        <v>28</v>
      </c>
      <c r="F16" s="8"/>
      <c r="G16" s="1" t="s">
        <v>11</v>
      </c>
      <c r="H16" s="1"/>
      <c r="I16" s="1"/>
      <c r="J16" s="1"/>
      <c r="K16" s="1"/>
      <c r="L16" s="1"/>
      <c r="M16" s="1"/>
      <c r="N16" s="1"/>
      <c r="O16" s="20"/>
      <c r="P16" s="20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</row>
    <row r="17" spans="1:72" x14ac:dyDescent="0.3">
      <c r="A17" s="1"/>
      <c r="B17" s="1"/>
      <c r="C17" s="1"/>
      <c r="D17" s="1"/>
      <c r="E17" s="9" t="s">
        <v>21</v>
      </c>
      <c r="F17" s="9"/>
      <c r="G17" s="1" t="s">
        <v>12</v>
      </c>
      <c r="H17" s="1"/>
      <c r="I17" s="1"/>
      <c r="J17" s="1"/>
      <c r="K17" s="1"/>
      <c r="L17" s="1"/>
      <c r="M17" s="1"/>
      <c r="N17" s="1"/>
      <c r="O17" s="20"/>
      <c r="P17" s="20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</row>
    <row r="18" spans="1:72" x14ac:dyDescent="0.3">
      <c r="A18" s="1"/>
      <c r="B18" s="1"/>
      <c r="E18" s="10" t="s">
        <v>22</v>
      </c>
      <c r="F18" s="10"/>
      <c r="G18" s="1" t="s">
        <v>23</v>
      </c>
      <c r="H18" s="1"/>
      <c r="I18" s="1"/>
      <c r="J18" s="1"/>
      <c r="K18" s="1"/>
      <c r="L18" s="1"/>
      <c r="M18" s="1"/>
      <c r="N18" s="1"/>
      <c r="O18" s="20"/>
      <c r="P18" s="20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</row>
    <row r="19" spans="1:72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20"/>
      <c r="P19" s="20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</row>
    <row r="22" spans="1:72" x14ac:dyDescent="0.3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</sheetData>
  <mergeCells count="82">
    <mergeCell ref="A1:I1"/>
    <mergeCell ref="K1:BU4"/>
    <mergeCell ref="A2:I2"/>
    <mergeCell ref="A3:I3"/>
    <mergeCell ref="A4:B4"/>
    <mergeCell ref="C4:I4"/>
    <mergeCell ref="J6:K6"/>
    <mergeCell ref="J7:K7"/>
    <mergeCell ref="A5:BL5"/>
    <mergeCell ref="BR5:BT5"/>
    <mergeCell ref="BU5:BU7"/>
    <mergeCell ref="A6:A7"/>
    <mergeCell ref="B6:B7"/>
    <mergeCell ref="C6:C7"/>
    <mergeCell ref="BR6:BR7"/>
    <mergeCell ref="BS6:BS7"/>
    <mergeCell ref="BT6:BT7"/>
    <mergeCell ref="D6:E6"/>
    <mergeCell ref="D7:E7"/>
    <mergeCell ref="F7:G7"/>
    <mergeCell ref="F6:G6"/>
    <mergeCell ref="H6:I6"/>
    <mergeCell ref="H7:I7"/>
    <mergeCell ref="R6:S6"/>
    <mergeCell ref="P7:Q7"/>
    <mergeCell ref="R7:S7"/>
    <mergeCell ref="BV6:BV7"/>
    <mergeCell ref="BW6:BW7"/>
    <mergeCell ref="L6:M6"/>
    <mergeCell ref="L7:M7"/>
    <mergeCell ref="N6:O6"/>
    <mergeCell ref="N7:O7"/>
    <mergeCell ref="P6:Q6"/>
    <mergeCell ref="T6:U6"/>
    <mergeCell ref="T7:U7"/>
    <mergeCell ref="V6:W6"/>
    <mergeCell ref="V7:W7"/>
    <mergeCell ref="X6:Y6"/>
    <mergeCell ref="X7:Y7"/>
    <mergeCell ref="Z6:AA6"/>
    <mergeCell ref="Z7:AA7"/>
    <mergeCell ref="AB6:AC6"/>
    <mergeCell ref="AB7:AC7"/>
    <mergeCell ref="AD6:AE6"/>
    <mergeCell ref="AD7:AE7"/>
    <mergeCell ref="AF6:AG6"/>
    <mergeCell ref="AF7:AG7"/>
    <mergeCell ref="AH6:AI6"/>
    <mergeCell ref="AH7:AI7"/>
    <mergeCell ref="AJ6:AK6"/>
    <mergeCell ref="AJ7:AK7"/>
    <mergeCell ref="AL6:AM6"/>
    <mergeCell ref="AL7:AM7"/>
    <mergeCell ref="AN6:AO6"/>
    <mergeCell ref="AN7:AO7"/>
    <mergeCell ref="AP6:AQ6"/>
    <mergeCell ref="AP7:AQ7"/>
    <mergeCell ref="AR6:AS6"/>
    <mergeCell ref="AR7:AS7"/>
    <mergeCell ref="AT6:AU6"/>
    <mergeCell ref="AT7:AU7"/>
    <mergeCell ref="AV6:AW6"/>
    <mergeCell ref="AV7:AW7"/>
    <mergeCell ref="AX6:AY6"/>
    <mergeCell ref="AX7:AY7"/>
    <mergeCell ref="AZ6:BA6"/>
    <mergeCell ref="AZ7:BA7"/>
    <mergeCell ref="BB6:BC6"/>
    <mergeCell ref="BB7:BC7"/>
    <mergeCell ref="BQ5:BQ8"/>
    <mergeCell ref="BD6:BE6"/>
    <mergeCell ref="BD7:BE7"/>
    <mergeCell ref="BF6:BG6"/>
    <mergeCell ref="BF7:BG7"/>
    <mergeCell ref="BH6:BI6"/>
    <mergeCell ref="BH7:BI7"/>
    <mergeCell ref="BP5:BP8"/>
    <mergeCell ref="BJ6:BK6"/>
    <mergeCell ref="BJ7:BK7"/>
    <mergeCell ref="BN5:BN8"/>
    <mergeCell ref="BM5:BM8"/>
    <mergeCell ref="BO5:BO8"/>
  </mergeCells>
  <conditionalFormatting sqref="E15:F15 AF9:AF10">
    <cfRule type="cellIs" dxfId="15" priority="21" operator="equal">
      <formula>"UP"</formula>
    </cfRule>
    <cfRule type="cellIs" dxfId="14" priority="22" operator="equal">
      <formula>"OFF"</formula>
    </cfRule>
    <cfRule type="cellIs" dxfId="13" priority="23" operator="equal">
      <formula>"PH"</formula>
    </cfRule>
    <cfRule type="cellIs" dxfId="12" priority="24" operator="equal">
      <formula>"AL"</formula>
    </cfRule>
  </conditionalFormatting>
  <conditionalFormatting sqref="E16:F16">
    <cfRule type="cellIs" dxfId="11" priority="17" operator="equal">
      <formula>"UP"</formula>
    </cfRule>
    <cfRule type="cellIs" dxfId="10" priority="18" operator="equal">
      <formula>"OFF"</formula>
    </cfRule>
    <cfRule type="cellIs" dxfId="9" priority="19" operator="equal">
      <formula>"PH"</formula>
    </cfRule>
    <cfRule type="cellIs" dxfId="8" priority="20" operator="equal">
      <formula>"AL"</formula>
    </cfRule>
  </conditionalFormatting>
  <conditionalFormatting sqref="E17:F17">
    <cfRule type="cellIs" dxfId="7" priority="13" operator="equal">
      <formula>"UP"</formula>
    </cfRule>
    <cfRule type="cellIs" dxfId="6" priority="14" operator="equal">
      <formula>"OFF"</formula>
    </cfRule>
    <cfRule type="cellIs" dxfId="5" priority="15" operator="equal">
      <formula>"PH"</formula>
    </cfRule>
    <cfRule type="cellIs" dxfId="4" priority="16" operator="equal">
      <formula>"AL"</formula>
    </cfRule>
  </conditionalFormatting>
  <conditionalFormatting sqref="E18:F18">
    <cfRule type="cellIs" dxfId="3" priority="9" operator="equal">
      <formula>"UP"</formula>
    </cfRule>
    <cfRule type="cellIs" dxfId="2" priority="10" operator="equal">
      <formula>"OFF"</formula>
    </cfRule>
    <cfRule type="cellIs" dxfId="1" priority="11" operator="equal">
      <formula>"PH"</formula>
    </cfRule>
    <cfRule type="cellIs" dxfId="0" priority="12" operator="equal">
      <formula>"AL"</formula>
    </cfRule>
  </conditionalFormatting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Thang 4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DC</cp:lastModifiedBy>
  <cp:lastPrinted>2019-06-07T05:01:30Z</cp:lastPrinted>
  <dcterms:created xsi:type="dcterms:W3CDTF">2019-06-03T07:34:56Z</dcterms:created>
  <dcterms:modified xsi:type="dcterms:W3CDTF">2019-06-18T04:56:31Z</dcterms:modified>
</cp:coreProperties>
</file>